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Лист1" sheetId="1" r:id="rId1"/>
  </sheets>
  <calcPr calcId="145621"/>
</workbook>
</file>

<file path=xl/calcChain.xml><?xml version="1.0" encoding="utf-8"?>
<calcChain xmlns="http://schemas.openxmlformats.org/spreadsheetml/2006/main">
  <c r="A1571" i="1" l="1"/>
  <c r="A1570" i="1"/>
  <c r="A1568" i="1"/>
  <c r="A1565" i="1"/>
  <c r="F1515" i="1" l="1"/>
  <c r="F1514" i="1"/>
  <c r="F1506" i="1"/>
  <c r="F1510" i="1" s="1"/>
  <c r="F1505" i="1"/>
  <c r="F1509" i="1" s="1"/>
  <c r="F1430" i="1"/>
  <c r="F1443" i="1" s="1"/>
  <c r="F1429" i="1"/>
  <c r="F1401" i="1"/>
  <c r="F1394" i="1"/>
  <c r="F1393" i="1"/>
  <c r="F1310" i="1"/>
  <c r="F1328" i="1" s="1"/>
  <c r="F1337" i="1" s="1"/>
  <c r="F1172" i="1"/>
  <c r="F1189" i="1" s="1"/>
  <c r="F1171" i="1"/>
  <c r="F1188" i="1" s="1"/>
  <c r="F1170" i="1"/>
  <c r="F1175" i="1" s="1"/>
  <c r="F595" i="1"/>
  <c r="F594" i="1"/>
  <c r="F593" i="1"/>
  <c r="F592" i="1"/>
  <c r="F1131" i="1"/>
  <c r="F1119" i="1"/>
  <c r="F1118" i="1"/>
  <c r="F1095" i="1"/>
  <c r="F1107" i="1" s="1"/>
  <c r="F1094" i="1"/>
  <c r="F1106" i="1" s="1"/>
  <c r="F1110" i="1" s="1"/>
  <c r="F1084" i="1"/>
  <c r="F1081" i="1"/>
  <c r="F1091" i="1" s="1"/>
  <c r="F1080" i="1"/>
  <c r="F1090" i="1" s="1"/>
  <c r="F1079" i="1"/>
  <c r="F1146" i="1" s="1"/>
  <c r="F1071" i="1"/>
  <c r="F1070" i="1"/>
  <c r="F1069" i="1"/>
  <c r="F1026" i="1"/>
  <c r="F1012" i="1"/>
  <c r="F1018" i="1" s="1"/>
  <c r="G1018" i="1" s="1"/>
  <c r="F926" i="1"/>
  <c r="F907" i="1"/>
  <c r="F919" i="1" s="1"/>
  <c r="F925" i="1" s="1"/>
  <c r="F909" i="1"/>
  <c r="F908" i="1"/>
  <c r="F889" i="1"/>
  <c r="F888" i="1"/>
  <c r="F887" i="1"/>
  <c r="F886" i="1"/>
  <c r="F866" i="1"/>
  <c r="F865" i="1"/>
  <c r="F1004" i="1" s="1"/>
  <c r="F1008" i="1" s="1"/>
  <c r="F864" i="1"/>
  <c r="F934" i="1" s="1"/>
  <c r="F863" i="1"/>
  <c r="F933" i="1" s="1"/>
  <c r="F988" i="1" s="1"/>
  <c r="F862" i="1"/>
  <c r="F932" i="1" s="1"/>
  <c r="F987" i="1" s="1"/>
  <c r="F861" i="1"/>
  <c r="F931" i="1" s="1"/>
  <c r="F848" i="1"/>
  <c r="F858" i="1" s="1"/>
  <c r="F847" i="1"/>
  <c r="F857" i="1" s="1"/>
  <c r="F1000" i="1" s="1"/>
  <c r="F846" i="1"/>
  <c r="F856" i="1" s="1"/>
  <c r="F845" i="1"/>
  <c r="F855" i="1" s="1"/>
  <c r="F844" i="1"/>
  <c r="F854" i="1" s="1"/>
  <c r="F843" i="1"/>
  <c r="F853" i="1" s="1"/>
  <c r="F842" i="1"/>
  <c r="F852" i="1" s="1"/>
  <c r="F762" i="1"/>
  <c r="F791" i="1" s="1"/>
  <c r="F761" i="1"/>
  <c r="F790" i="1" s="1"/>
  <c r="F760" i="1"/>
  <c r="F615" i="1"/>
  <c r="F614" i="1"/>
  <c r="F605" i="1"/>
  <c r="F604" i="1"/>
  <c r="F603" i="1"/>
  <c r="F600" i="1"/>
  <c r="F599" i="1"/>
  <c r="F598" i="1"/>
  <c r="F536" i="1"/>
  <c r="F525" i="1"/>
  <c r="F524" i="1"/>
  <c r="F511" i="1"/>
  <c r="F1025" i="1" s="1"/>
  <c r="F510" i="1"/>
  <c r="F1024" i="1" s="1"/>
  <c r="F509" i="1"/>
  <c r="F496" i="1"/>
  <c r="F559" i="1" s="1"/>
  <c r="F495" i="1"/>
  <c r="F1014" i="1" s="1"/>
  <c r="F1041" i="1" s="1"/>
  <c r="F1051" i="1" s="1"/>
  <c r="F494" i="1"/>
  <c r="F504" i="1" s="1"/>
  <c r="F493" i="1"/>
  <c r="F503" i="1" s="1"/>
  <c r="F492" i="1"/>
  <c r="F485" i="1"/>
  <c r="F484" i="1"/>
  <c r="F412" i="1"/>
  <c r="F417" i="1" s="1"/>
  <c r="F411" i="1"/>
  <c r="F416" i="1" s="1"/>
  <c r="F410" i="1"/>
  <c r="F415" i="1" s="1"/>
  <c r="F400" i="1"/>
  <c r="F405" i="1" s="1"/>
  <c r="F397" i="1"/>
  <c r="F402" i="1" s="1"/>
  <c r="F407" i="1" s="1"/>
  <c r="F396" i="1"/>
  <c r="F401" i="1" s="1"/>
  <c r="F406" i="1" s="1"/>
  <c r="F395" i="1"/>
  <c r="F388" i="1"/>
  <c r="F392" i="1" s="1"/>
  <c r="F387" i="1"/>
  <c r="F391" i="1" s="1"/>
  <c r="F386" i="1"/>
  <c r="F390" i="1" s="1"/>
  <c r="F350" i="1"/>
  <c r="F354" i="1" s="1"/>
  <c r="F349" i="1"/>
  <c r="F353" i="1" s="1"/>
  <c r="F342" i="1"/>
  <c r="F346" i="1" s="1"/>
  <c r="F341" i="1"/>
  <c r="F345" i="1" s="1"/>
  <c r="F338" i="1"/>
  <c r="F337" i="1"/>
  <c r="F280" i="1"/>
  <c r="F246" i="1"/>
  <c r="F242" i="1"/>
  <c r="F241" i="1"/>
  <c r="F139" i="1"/>
  <c r="F120" i="1"/>
  <c r="F141" i="1" s="1"/>
  <c r="F119" i="1"/>
  <c r="F118" i="1"/>
  <c r="F117" i="1"/>
  <c r="F140" i="1" s="1"/>
  <c r="F116" i="1"/>
  <c r="F115" i="1"/>
  <c r="F114" i="1"/>
  <c r="F138" i="1" s="1"/>
  <c r="F113" i="1"/>
  <c r="F137" i="1" s="1"/>
  <c r="F112" i="1"/>
  <c r="F136" i="1" s="1"/>
  <c r="F111" i="1"/>
  <c r="F135" i="1" s="1"/>
  <c r="F82" i="1"/>
  <c r="F132" i="1" s="1"/>
  <c r="F81" i="1"/>
  <c r="F91" i="1" s="1"/>
  <c r="F80" i="1"/>
  <c r="F130" i="1" s="1"/>
  <c r="F79" i="1"/>
  <c r="F129" i="1" s="1"/>
  <c r="F78" i="1"/>
  <c r="F128" i="1" s="1"/>
  <c r="F77" i="1"/>
  <c r="F127" i="1" s="1"/>
  <c r="F76" i="1"/>
  <c r="F126" i="1" s="1"/>
  <c r="F75" i="1"/>
  <c r="F125" i="1" s="1"/>
  <c r="F74" i="1"/>
  <c r="F124" i="1" s="1"/>
  <c r="F73" i="1"/>
  <c r="F123" i="1" s="1"/>
  <c r="F538" i="1" l="1"/>
  <c r="G1012" i="1"/>
  <c r="F1086" i="1"/>
  <c r="F1180" i="1"/>
  <c r="F1176" i="1"/>
  <c r="F87" i="1"/>
  <c r="F89" i="1"/>
  <c r="F131" i="1"/>
  <c r="F86" i="1"/>
  <c r="F88" i="1"/>
  <c r="F90" i="1"/>
  <c r="F92" i="1"/>
  <c r="F794" i="1"/>
  <c r="F801" i="1"/>
  <c r="F797" i="1"/>
  <c r="F85" i="1"/>
  <c r="F802" i="1"/>
  <c r="F798" i="1"/>
  <c r="F499" i="1"/>
  <c r="F505" i="1"/>
  <c r="F537" i="1"/>
  <c r="F771" i="1"/>
  <c r="F1003" i="1"/>
  <c r="F1007" i="1" s="1"/>
  <c r="F1013" i="1"/>
  <c r="F1040" i="1" s="1"/>
  <c r="F1050" i="1" s="1"/>
  <c r="F1015" i="1"/>
  <c r="F1042" i="1" s="1"/>
  <c r="F1085" i="1"/>
  <c r="F1089" i="1"/>
  <c r="F1130" i="1"/>
  <c r="F1177" i="1"/>
  <c r="F1181" i="1"/>
  <c r="F500" i="1"/>
  <c r="F506" i="1"/>
  <c r="F770" i="1"/>
  <c r="F774" i="1" s="1"/>
  <c r="F814" i="1"/>
  <c r="F818" i="1" s="1"/>
  <c r="A1555" i="1"/>
  <c r="A1554" i="1"/>
  <c r="A1553" i="1"/>
  <c r="F813" i="1" l="1"/>
  <c r="F817" i="1" s="1"/>
  <c r="F775" i="1"/>
  <c r="H1537" i="1"/>
  <c r="F1403" i="1"/>
  <c r="F1402" i="1"/>
  <c r="G1402" i="1" l="1"/>
  <c r="I1402" i="1" s="1"/>
  <c r="F1407" i="1" l="1"/>
  <c r="G1407" i="1" s="1"/>
  <c r="I1407" i="1" s="1"/>
  <c r="F1412" i="1"/>
  <c r="G1412" i="1" s="1"/>
  <c r="I1412" i="1" s="1"/>
  <c r="F1200" i="1"/>
  <c r="F765" i="1"/>
  <c r="F915" i="1" l="1"/>
  <c r="F913" i="1"/>
  <c r="F903" i="1"/>
  <c r="G1004" i="1" l="1"/>
  <c r="G1505" i="1" l="1"/>
  <c r="G1501" i="1"/>
  <c r="G1500" i="1"/>
  <c r="G1509" i="1"/>
  <c r="G1506" i="1"/>
  <c r="G1510" i="1" l="1"/>
  <c r="I1536" i="1"/>
  <c r="A1572" i="1" s="1"/>
  <c r="I1519" i="1"/>
  <c r="A1567" i="1" s="1"/>
  <c r="B15" i="1"/>
  <c r="I1532" i="1" l="1"/>
  <c r="A1607" i="1" s="1"/>
  <c r="G1515" i="1"/>
  <c r="I1515" i="1" s="1"/>
  <c r="G1514" i="1"/>
  <c r="I1514" i="1" s="1"/>
  <c r="A1566" i="1" s="1"/>
  <c r="I1500" i="1"/>
  <c r="A1564" i="1" s="1"/>
  <c r="F1433" i="1"/>
  <c r="F1432" i="1"/>
  <c r="F1431" i="1"/>
  <c r="F1437" i="1"/>
  <c r="F1436" i="1"/>
  <c r="F1398" i="1"/>
  <c r="F1397" i="1"/>
  <c r="G1383" i="1"/>
  <c r="I1383" i="1" s="1"/>
  <c r="F1076" i="1"/>
  <c r="F1075" i="1"/>
  <c r="F1074" i="1"/>
  <c r="F1031" i="1"/>
  <c r="F992" i="1"/>
  <c r="G1000" i="1"/>
  <c r="I1000" i="1" s="1"/>
  <c r="G829" i="1"/>
  <c r="I829" i="1" s="1"/>
  <c r="F245" i="1"/>
  <c r="F244" i="1"/>
  <c r="F243" i="1"/>
  <c r="F150" i="1"/>
  <c r="F144" i="1"/>
  <c r="F640" i="1"/>
  <c r="F630" i="1"/>
  <c r="F628" i="1"/>
  <c r="F1491" i="1" l="1"/>
  <c r="F1453" i="1"/>
  <c r="F1458" i="1" s="1"/>
  <c r="F1444" i="1"/>
  <c r="F1467" i="1"/>
  <c r="F1479" i="1" s="1"/>
  <c r="F1483" i="1" s="1"/>
  <c r="F1440" i="1"/>
  <c r="F1455" i="1"/>
  <c r="F1492" i="1"/>
  <c r="F1496" i="1" s="1"/>
  <c r="F1468" i="1"/>
  <c r="F1480" i="1" s="1"/>
  <c r="F1454" i="1"/>
  <c r="F1459" i="1" s="1"/>
  <c r="F1445" i="1"/>
  <c r="F1495" i="1"/>
  <c r="A1604" i="1"/>
  <c r="G1026" i="1"/>
  <c r="I1026" i="1" s="1"/>
  <c r="F779" i="1"/>
  <c r="F631" i="1"/>
  <c r="F629" i="1"/>
  <c r="F778" i="1"/>
  <c r="F1054" i="1"/>
  <c r="F1019" i="1"/>
  <c r="G559" i="1"/>
  <c r="I559" i="1" s="1"/>
  <c r="F1115" i="1"/>
  <c r="F1111" i="1"/>
  <c r="F1036" i="1"/>
  <c r="G1036" i="1" s="1"/>
  <c r="I1036" i="1" s="1"/>
  <c r="G1031" i="1"/>
  <c r="I1031" i="1" s="1"/>
  <c r="F1114" i="1"/>
  <c r="F1099" i="1"/>
  <c r="F1438" i="1"/>
  <c r="F1098" i="1"/>
  <c r="F1439" i="1"/>
  <c r="F488" i="1"/>
  <c r="F489" i="1"/>
  <c r="F481" i="1"/>
  <c r="F795" i="1" l="1"/>
  <c r="F1488" i="1"/>
  <c r="F1484" i="1"/>
  <c r="F1029" i="1"/>
  <c r="F1034" i="1" s="1"/>
  <c r="G1015" i="1"/>
  <c r="I1015" i="1" s="1"/>
  <c r="F1021" i="1"/>
  <c r="G1021" i="1" s="1"/>
  <c r="I1021" i="1" s="1"/>
  <c r="G818" i="1"/>
  <c r="I818" i="1" s="1"/>
  <c r="G814" i="1"/>
  <c r="I814" i="1" s="1"/>
  <c r="F1030" i="1"/>
  <c r="F1035" i="1" s="1"/>
  <c r="F1045" i="1"/>
  <c r="F1020" i="1"/>
  <c r="G496" i="1"/>
  <c r="I496" i="1" s="1"/>
  <c r="G506" i="1"/>
  <c r="I506" i="1" s="1"/>
  <c r="G325" i="1"/>
  <c r="I325" i="1" s="1"/>
  <c r="F249" i="1"/>
  <c r="F257" i="1" s="1"/>
  <c r="F265" i="1" s="1"/>
  <c r="F254" i="1"/>
  <c r="F253" i="1"/>
  <c r="F252" i="1"/>
  <c r="F251" i="1"/>
  <c r="F250" i="1"/>
  <c r="G76" i="1"/>
  <c r="I76" i="1" s="1"/>
  <c r="G78" i="1"/>
  <c r="I78" i="1" s="1"/>
  <c r="G82" i="1"/>
  <c r="I82" i="1" s="1"/>
  <c r="G80" i="1"/>
  <c r="I80" i="1" s="1"/>
  <c r="F149" i="1"/>
  <c r="G74" i="1"/>
  <c r="I74" i="1" s="1"/>
  <c r="G20" i="1"/>
  <c r="I20" i="1" s="1"/>
  <c r="G21" i="1"/>
  <c r="I21" i="1" s="1"/>
  <c r="G22" i="1"/>
  <c r="I22" i="1" s="1"/>
  <c r="G23" i="1"/>
  <c r="I23" i="1" s="1"/>
  <c r="G24" i="1"/>
  <c r="I24" i="1" s="1"/>
  <c r="G25" i="1"/>
  <c r="I25" i="1" s="1"/>
  <c r="G26" i="1"/>
  <c r="I26" i="1" s="1"/>
  <c r="G27" i="1"/>
  <c r="I27" i="1" s="1"/>
  <c r="G28" i="1"/>
  <c r="I28" i="1" s="1"/>
  <c r="G29" i="1"/>
  <c r="I29" i="1" s="1"/>
  <c r="G30" i="1"/>
  <c r="I30" i="1" s="1"/>
  <c r="G31" i="1"/>
  <c r="I31" i="1" s="1"/>
  <c r="G19" i="1"/>
  <c r="I19" i="1" s="1"/>
  <c r="F1487" i="1" l="1"/>
  <c r="F258" i="1"/>
  <c r="F266" i="1" s="1"/>
  <c r="F260" i="1"/>
  <c r="F268" i="1" s="1"/>
  <c r="F262" i="1"/>
  <c r="F270" i="1" s="1"/>
  <c r="G270" i="1" s="1"/>
  <c r="I270" i="1" s="1"/>
  <c r="G1042" i="1"/>
  <c r="I1042" i="1" s="1"/>
  <c r="F1047" i="1"/>
  <c r="G1047" i="1" s="1"/>
  <c r="I1047" i="1" s="1"/>
  <c r="F259" i="1"/>
  <c r="F267" i="1" s="1"/>
  <c r="F261" i="1"/>
  <c r="F269" i="1" s="1"/>
  <c r="G265" i="1"/>
  <c r="I265" i="1" s="1"/>
  <c r="F1046" i="1"/>
  <c r="F1055" i="1"/>
  <c r="G73" i="1"/>
  <c r="I73" i="1" s="1"/>
  <c r="G81" i="1"/>
  <c r="I81" i="1" s="1"/>
  <c r="G79" i="1"/>
  <c r="I79" i="1" s="1"/>
  <c r="G77" i="1"/>
  <c r="I77" i="1" s="1"/>
  <c r="G75" i="1"/>
  <c r="I75" i="1" s="1"/>
  <c r="F148" i="1"/>
  <c r="F147" i="1"/>
  <c r="F145" i="1"/>
  <c r="F146" i="1"/>
  <c r="F1389" i="1"/>
  <c r="G1389" i="1" s="1"/>
  <c r="I1389" i="1" s="1"/>
  <c r="G1382" i="1"/>
  <c r="I1382" i="1" s="1"/>
  <c r="G1432" i="1"/>
  <c r="I1432" i="1" s="1"/>
  <c r="I1510" i="1" l="1"/>
  <c r="I1505" i="1"/>
  <c r="I1501" i="1"/>
  <c r="G1495" i="1"/>
  <c r="I1495" i="1" s="1"/>
  <c r="G1491" i="1"/>
  <c r="I1491" i="1" s="1"/>
  <c r="G1403" i="1"/>
  <c r="I1403" i="1" s="1"/>
  <c r="G1055" i="1"/>
  <c r="I1055" i="1" s="1"/>
  <c r="G1054" i="1"/>
  <c r="I1054" i="1" s="1"/>
  <c r="G1051" i="1"/>
  <c r="I1051" i="1" s="1"/>
  <c r="G1050" i="1"/>
  <c r="I1050" i="1" s="1"/>
  <c r="G1046" i="1"/>
  <c r="I1046" i="1" s="1"/>
  <c r="G1045" i="1"/>
  <c r="I1045" i="1" s="1"/>
  <c r="G1041" i="1"/>
  <c r="I1041" i="1" s="1"/>
  <c r="G1040" i="1"/>
  <c r="I1040" i="1" s="1"/>
  <c r="G1035" i="1"/>
  <c r="I1035" i="1" s="1"/>
  <c r="G1034" i="1"/>
  <c r="I1034" i="1" s="1"/>
  <c r="G1030" i="1"/>
  <c r="I1030" i="1" s="1"/>
  <c r="G1029" i="1"/>
  <c r="I1029" i="1" s="1"/>
  <c r="G1025" i="1"/>
  <c r="I1025" i="1" s="1"/>
  <c r="G1024" i="1"/>
  <c r="I1024" i="1" s="1"/>
  <c r="G1020" i="1"/>
  <c r="I1020" i="1" s="1"/>
  <c r="G1019" i="1"/>
  <c r="I1019" i="1" s="1"/>
  <c r="A1602" i="1" l="1"/>
  <c r="F1463" i="1"/>
  <c r="G1463" i="1" s="1"/>
  <c r="I1463" i="1" s="1"/>
  <c r="G1454" i="1"/>
  <c r="I1454" i="1" s="1"/>
  <c r="F1408" i="1"/>
  <c r="G1408" i="1" s="1"/>
  <c r="I1408" i="1" s="1"/>
  <c r="F1413" i="1"/>
  <c r="F1417" i="1" s="1"/>
  <c r="G1014" i="1"/>
  <c r="I1014" i="1" s="1"/>
  <c r="G1013" i="1"/>
  <c r="I1013" i="1" s="1"/>
  <c r="G1413" i="1" l="1"/>
  <c r="I1413" i="1" s="1"/>
  <c r="F1425" i="1"/>
  <c r="G1007" i="1"/>
  <c r="I1007" i="1" s="1"/>
  <c r="G1003" i="1"/>
  <c r="I1003" i="1" s="1"/>
  <c r="G848" i="1"/>
  <c r="I848" i="1" s="1"/>
  <c r="F838" i="1"/>
  <c r="G838" i="1" s="1"/>
  <c r="I838" i="1" s="1"/>
  <c r="G828" i="1"/>
  <c r="I828" i="1" s="1"/>
  <c r="G91" i="1"/>
  <c r="I91" i="1" s="1"/>
  <c r="F44" i="1"/>
  <c r="F43" i="1"/>
  <c r="G495" i="1"/>
  <c r="I495" i="1" s="1"/>
  <c r="G480" i="1"/>
  <c r="I480" i="1" s="1"/>
  <c r="G473" i="1"/>
  <c r="I473" i="1" s="1"/>
  <c r="G269" i="1"/>
  <c r="I269" i="1" s="1"/>
  <c r="G268" i="1"/>
  <c r="I268" i="1" s="1"/>
  <c r="G267" i="1"/>
  <c r="I267" i="1" s="1"/>
  <c r="G266" i="1"/>
  <c r="I266" i="1" s="1"/>
  <c r="G262" i="1"/>
  <c r="I262" i="1" s="1"/>
  <c r="G261" i="1"/>
  <c r="I261" i="1" s="1"/>
  <c r="G260" i="1"/>
  <c r="I260" i="1" s="1"/>
  <c r="G259" i="1"/>
  <c r="I259" i="1" s="1"/>
  <c r="G258" i="1"/>
  <c r="I258" i="1" s="1"/>
  <c r="G257" i="1"/>
  <c r="I257" i="1" s="1"/>
  <c r="G254" i="1"/>
  <c r="I254" i="1" s="1"/>
  <c r="G253" i="1"/>
  <c r="I253" i="1" s="1"/>
  <c r="G252" i="1"/>
  <c r="I252" i="1" s="1"/>
  <c r="G251" i="1"/>
  <c r="I251" i="1" s="1"/>
  <c r="G250" i="1"/>
  <c r="I250" i="1" s="1"/>
  <c r="G249" i="1"/>
  <c r="I249" i="1" s="1"/>
  <c r="G246" i="1"/>
  <c r="I246" i="1" s="1"/>
  <c r="G245" i="1"/>
  <c r="I245" i="1" s="1"/>
  <c r="G244" i="1"/>
  <c r="I244" i="1" s="1"/>
  <c r="G243" i="1"/>
  <c r="I243" i="1" s="1"/>
  <c r="G242" i="1"/>
  <c r="I242" i="1" s="1"/>
  <c r="G241" i="1"/>
  <c r="I241" i="1" s="1"/>
  <c r="G44" i="1" l="1"/>
  <c r="I44" i="1" s="1"/>
  <c r="F56" i="1"/>
  <c r="F67" i="1"/>
  <c r="G67" i="1" s="1"/>
  <c r="I67" i="1" s="1"/>
  <c r="F55" i="1"/>
  <c r="G43" i="1"/>
  <c r="I43" i="1" s="1"/>
  <c r="F68" i="1"/>
  <c r="G68" i="1" s="1"/>
  <c r="I68" i="1" s="1"/>
  <c r="G92" i="1"/>
  <c r="I92" i="1" s="1"/>
  <c r="F34" i="1"/>
  <c r="F153" i="1" s="1"/>
  <c r="F164" i="1" s="1"/>
  <c r="F35" i="1"/>
  <c r="F154" i="1" s="1"/>
  <c r="F165" i="1" s="1"/>
  <c r="F36" i="1"/>
  <c r="G36" i="1" s="1"/>
  <c r="I36" i="1" s="1"/>
  <c r="F37" i="1"/>
  <c r="F155" i="1" s="1"/>
  <c r="F166" i="1" s="1"/>
  <c r="F38" i="1"/>
  <c r="F156" i="1" s="1"/>
  <c r="F167" i="1" s="1"/>
  <c r="F39" i="1"/>
  <c r="F40" i="1"/>
  <c r="F41" i="1"/>
  <c r="F42" i="1"/>
  <c r="F45" i="1"/>
  <c r="G45" i="1" s="1"/>
  <c r="I45" i="1" s="1"/>
  <c r="F46" i="1"/>
  <c r="G56" i="1" s="1"/>
  <c r="I56" i="1" s="1"/>
  <c r="G123" i="1"/>
  <c r="I123" i="1" s="1"/>
  <c r="G131" i="1"/>
  <c r="I131" i="1" s="1"/>
  <c r="G89" i="1"/>
  <c r="I89" i="1" s="1"/>
  <c r="G96" i="1"/>
  <c r="I96" i="1" s="1"/>
  <c r="G97" i="1"/>
  <c r="I97" i="1" s="1"/>
  <c r="G98" i="1"/>
  <c r="I98" i="1" s="1"/>
  <c r="G102" i="1"/>
  <c r="I102" i="1" s="1"/>
  <c r="G103" i="1"/>
  <c r="I103" i="1" s="1"/>
  <c r="G107" i="1"/>
  <c r="I107" i="1" s="1"/>
  <c r="G108" i="1"/>
  <c r="I108" i="1" s="1"/>
  <c r="G112" i="1"/>
  <c r="I112" i="1" s="1"/>
  <c r="G113" i="1"/>
  <c r="I113" i="1" s="1"/>
  <c r="G114" i="1"/>
  <c r="I114" i="1" s="1"/>
  <c r="G115" i="1"/>
  <c r="I115" i="1" s="1"/>
  <c r="G116" i="1"/>
  <c r="I116" i="1" s="1"/>
  <c r="G118" i="1"/>
  <c r="I118" i="1" s="1"/>
  <c r="G119" i="1"/>
  <c r="I119" i="1" s="1"/>
  <c r="G120" i="1"/>
  <c r="I120" i="1" s="1"/>
  <c r="G124" i="1"/>
  <c r="I124" i="1" s="1"/>
  <c r="G127" i="1"/>
  <c r="I127" i="1" s="1"/>
  <c r="G128" i="1"/>
  <c r="I128" i="1" s="1"/>
  <c r="G129" i="1"/>
  <c r="I129" i="1" s="1"/>
  <c r="G132" i="1"/>
  <c r="I132" i="1" s="1"/>
  <c r="G274" i="1"/>
  <c r="I274" i="1" s="1"/>
  <c r="G275" i="1"/>
  <c r="I275" i="1" s="1"/>
  <c r="G276" i="1"/>
  <c r="I276" i="1" s="1"/>
  <c r="G277" i="1"/>
  <c r="I277" i="1" s="1"/>
  <c r="G280" i="1"/>
  <c r="I280" i="1" s="1"/>
  <c r="F281" i="1"/>
  <c r="G281" i="1" s="1"/>
  <c r="I281" i="1" s="1"/>
  <c r="F282" i="1"/>
  <c r="G282" i="1" s="1"/>
  <c r="I282" i="1" s="1"/>
  <c r="F283" i="1"/>
  <c r="G283" i="1" s="1"/>
  <c r="I283" i="1" s="1"/>
  <c r="G323" i="1"/>
  <c r="I323" i="1" s="1"/>
  <c r="G324" i="1"/>
  <c r="I324" i="1" s="1"/>
  <c r="F328" i="1"/>
  <c r="F329" i="1"/>
  <c r="F330" i="1"/>
  <c r="G334" i="1"/>
  <c r="I334" i="1" s="1"/>
  <c r="G335" i="1"/>
  <c r="I335" i="1" s="1"/>
  <c r="G337" i="1"/>
  <c r="I337" i="1" s="1"/>
  <c r="G338" i="1"/>
  <c r="I338" i="1" s="1"/>
  <c r="G341" i="1"/>
  <c r="I341" i="1" s="1"/>
  <c r="G342" i="1"/>
  <c r="I342" i="1" s="1"/>
  <c r="G349" i="1"/>
  <c r="I349" i="1" s="1"/>
  <c r="G350" i="1"/>
  <c r="I350" i="1" s="1"/>
  <c r="G353" i="1"/>
  <c r="I353" i="1" s="1"/>
  <c r="G354" i="1"/>
  <c r="I354" i="1" s="1"/>
  <c r="F357" i="1"/>
  <c r="G357" i="1" s="1"/>
  <c r="I357" i="1" s="1"/>
  <c r="F358" i="1"/>
  <c r="G358" i="1" s="1"/>
  <c r="I358" i="1" s="1"/>
  <c r="F373" i="1"/>
  <c r="G373" i="1" s="1"/>
  <c r="I373" i="1" s="1"/>
  <c r="F374" i="1"/>
  <c r="G374" i="1" s="1"/>
  <c r="I374" i="1" s="1"/>
  <c r="G381" i="1"/>
  <c r="I381" i="1" s="1"/>
  <c r="G382" i="1"/>
  <c r="I382" i="1" s="1"/>
  <c r="G383" i="1"/>
  <c r="I383" i="1" s="1"/>
  <c r="G384" i="1"/>
  <c r="I384" i="1" s="1"/>
  <c r="G386" i="1"/>
  <c r="I386" i="1" s="1"/>
  <c r="G387" i="1"/>
  <c r="I387" i="1" s="1"/>
  <c r="G388" i="1"/>
  <c r="I388" i="1" s="1"/>
  <c r="G395" i="1"/>
  <c r="I395" i="1" s="1"/>
  <c r="G396" i="1"/>
  <c r="I396" i="1" s="1"/>
  <c r="G397" i="1"/>
  <c r="I397" i="1" s="1"/>
  <c r="G410" i="1"/>
  <c r="I410" i="1" s="1"/>
  <c r="G411" i="1"/>
  <c r="I411" i="1" s="1"/>
  <c r="G412" i="1"/>
  <c r="I412" i="1" s="1"/>
  <c r="G415" i="1"/>
  <c r="I415" i="1" s="1"/>
  <c r="G416" i="1"/>
  <c r="I416" i="1" s="1"/>
  <c r="G417" i="1"/>
  <c r="I417" i="1" s="1"/>
  <c r="F420" i="1"/>
  <c r="G420" i="1" s="1"/>
  <c r="I420" i="1" s="1"/>
  <c r="F421" i="1"/>
  <c r="G421" i="1" s="1"/>
  <c r="I421" i="1" s="1"/>
  <c r="F422" i="1"/>
  <c r="G422" i="1" s="1"/>
  <c r="I422" i="1" s="1"/>
  <c r="F440" i="1"/>
  <c r="G440" i="1" s="1"/>
  <c r="I440" i="1" s="1"/>
  <c r="F441" i="1"/>
  <c r="G441" i="1" s="1"/>
  <c r="I441" i="1" s="1"/>
  <c r="F442" i="1"/>
  <c r="G442" i="1" s="1"/>
  <c r="I442" i="1" s="1"/>
  <c r="G451" i="1"/>
  <c r="I451" i="1" s="1"/>
  <c r="G452" i="1"/>
  <c r="I452" i="1" s="1"/>
  <c r="G453" i="1"/>
  <c r="I453" i="1" s="1"/>
  <c r="G454" i="1"/>
  <c r="I454" i="1" s="1"/>
  <c r="F457" i="1"/>
  <c r="G457" i="1" s="1"/>
  <c r="I457" i="1" s="1"/>
  <c r="F458" i="1"/>
  <c r="G458" i="1" s="1"/>
  <c r="I458" i="1" s="1"/>
  <c r="F459" i="1"/>
  <c r="G459" i="1" s="1"/>
  <c r="I459" i="1" s="1"/>
  <c r="F460" i="1"/>
  <c r="G460" i="1" s="1"/>
  <c r="I460" i="1" s="1"/>
  <c r="F463" i="1"/>
  <c r="G463" i="1" s="1"/>
  <c r="I463" i="1" s="1"/>
  <c r="F464" i="1"/>
  <c r="G464" i="1" s="1"/>
  <c r="I464" i="1" s="1"/>
  <c r="F465" i="1"/>
  <c r="G465" i="1" s="1"/>
  <c r="I465" i="1" s="1"/>
  <c r="F466" i="1"/>
  <c r="G466" i="1" s="1"/>
  <c r="I466" i="1" s="1"/>
  <c r="G470" i="1"/>
  <c r="I470" i="1" s="1"/>
  <c r="G471" i="1"/>
  <c r="I471" i="1" s="1"/>
  <c r="G472" i="1"/>
  <c r="I472" i="1" s="1"/>
  <c r="G474" i="1"/>
  <c r="I474" i="1" s="1"/>
  <c r="F477" i="1"/>
  <c r="G477" i="1" s="1"/>
  <c r="I477" i="1" s="1"/>
  <c r="F478" i="1"/>
  <c r="G478" i="1" s="1"/>
  <c r="I478" i="1" s="1"/>
  <c r="F479" i="1"/>
  <c r="G479" i="1" s="1"/>
  <c r="I479" i="1" s="1"/>
  <c r="G481" i="1"/>
  <c r="I481" i="1" s="1"/>
  <c r="G484" i="1"/>
  <c r="I484" i="1" s="1"/>
  <c r="G485" i="1"/>
  <c r="I485" i="1" s="1"/>
  <c r="G492" i="1"/>
  <c r="I492" i="1" s="1"/>
  <c r="G493" i="1"/>
  <c r="I493" i="1" s="1"/>
  <c r="G503" i="1"/>
  <c r="I503" i="1" s="1"/>
  <c r="G509" i="1"/>
  <c r="I509" i="1" s="1"/>
  <c r="F533" i="1"/>
  <c r="G533" i="1" s="1"/>
  <c r="I533" i="1" s="1"/>
  <c r="F532" i="1"/>
  <c r="G532" i="1" s="1"/>
  <c r="I532" i="1" s="1"/>
  <c r="G592" i="1"/>
  <c r="I592" i="1" s="1"/>
  <c r="G593" i="1"/>
  <c r="I593" i="1" s="1"/>
  <c r="G594" i="1"/>
  <c r="I594" i="1" s="1"/>
  <c r="G595" i="1"/>
  <c r="I595" i="1" s="1"/>
  <c r="G598" i="1"/>
  <c r="I598" i="1" s="1"/>
  <c r="G599" i="1"/>
  <c r="I599" i="1" s="1"/>
  <c r="G600" i="1"/>
  <c r="I600" i="1" s="1"/>
  <c r="G603" i="1"/>
  <c r="I603" i="1" s="1"/>
  <c r="G604" i="1"/>
  <c r="I604" i="1" s="1"/>
  <c r="G605" i="1"/>
  <c r="I605" i="1" s="1"/>
  <c r="G614" i="1"/>
  <c r="I614" i="1" s="1"/>
  <c r="G615" i="1"/>
  <c r="I615" i="1" s="1"/>
  <c r="G628" i="1"/>
  <c r="I628" i="1" s="1"/>
  <c r="G629" i="1"/>
  <c r="I629" i="1" s="1"/>
  <c r="G630" i="1"/>
  <c r="I630" i="1" s="1"/>
  <c r="G631" i="1"/>
  <c r="I631" i="1" s="1"/>
  <c r="F713" i="1"/>
  <c r="F714" i="1"/>
  <c r="F715" i="1"/>
  <c r="G760" i="1"/>
  <c r="I760" i="1" s="1"/>
  <c r="G761" i="1"/>
  <c r="I761" i="1" s="1"/>
  <c r="G762" i="1"/>
  <c r="I762" i="1" s="1"/>
  <c r="G822" i="1"/>
  <c r="I822" i="1" s="1"/>
  <c r="G823" i="1"/>
  <c r="I823" i="1" s="1"/>
  <c r="G824" i="1"/>
  <c r="I824" i="1" s="1"/>
  <c r="G825" i="1"/>
  <c r="I825" i="1" s="1"/>
  <c r="G826" i="1"/>
  <c r="I826" i="1" s="1"/>
  <c r="G827" i="1"/>
  <c r="I827" i="1" s="1"/>
  <c r="F832" i="1"/>
  <c r="G832" i="1" s="1"/>
  <c r="I832" i="1" s="1"/>
  <c r="F833" i="1"/>
  <c r="G833" i="1" s="1"/>
  <c r="I833" i="1" s="1"/>
  <c r="F834" i="1"/>
  <c r="G834" i="1" s="1"/>
  <c r="I834" i="1" s="1"/>
  <c r="F835" i="1"/>
  <c r="G835" i="1" s="1"/>
  <c r="I835" i="1" s="1"/>
  <c r="F836" i="1"/>
  <c r="G836" i="1" s="1"/>
  <c r="I836" i="1" s="1"/>
  <c r="F837" i="1"/>
  <c r="G837" i="1" s="1"/>
  <c r="I837" i="1" s="1"/>
  <c r="F839" i="1"/>
  <c r="G842" i="1"/>
  <c r="I842" i="1" s="1"/>
  <c r="G843" i="1"/>
  <c r="I843" i="1" s="1"/>
  <c r="G844" i="1"/>
  <c r="I844" i="1" s="1"/>
  <c r="G845" i="1"/>
  <c r="I845" i="1" s="1"/>
  <c r="G846" i="1"/>
  <c r="I846" i="1" s="1"/>
  <c r="G847" i="1"/>
  <c r="I847" i="1" s="1"/>
  <c r="G861" i="1"/>
  <c r="I861" i="1" s="1"/>
  <c r="G862" i="1"/>
  <c r="I862" i="1" s="1"/>
  <c r="G863" i="1"/>
  <c r="I863" i="1" s="1"/>
  <c r="G864" i="1"/>
  <c r="I864" i="1" s="1"/>
  <c r="G865" i="1"/>
  <c r="I865" i="1" s="1"/>
  <c r="G866" i="1"/>
  <c r="I866" i="1" s="1"/>
  <c r="G886" i="1"/>
  <c r="I886" i="1" s="1"/>
  <c r="G908" i="1"/>
  <c r="I908" i="1" s="1"/>
  <c r="F921" i="1"/>
  <c r="F928" i="1" s="1"/>
  <c r="G1059" i="1"/>
  <c r="I1059" i="1" s="1"/>
  <c r="G1060" i="1"/>
  <c r="I1060" i="1" s="1"/>
  <c r="G1061" i="1"/>
  <c r="I1061" i="1" s="1"/>
  <c r="F1064" i="1"/>
  <c r="G1064" i="1" s="1"/>
  <c r="I1064" i="1" s="1"/>
  <c r="F1065" i="1"/>
  <c r="G1065" i="1" s="1"/>
  <c r="I1065" i="1" s="1"/>
  <c r="F1066" i="1"/>
  <c r="G1066" i="1" s="1"/>
  <c r="I1066" i="1" s="1"/>
  <c r="G1069" i="1"/>
  <c r="I1069" i="1" s="1"/>
  <c r="G1070" i="1"/>
  <c r="I1070" i="1" s="1"/>
  <c r="G1071" i="1"/>
  <c r="I1071" i="1" s="1"/>
  <c r="G1079" i="1"/>
  <c r="I1079" i="1" s="1"/>
  <c r="G1080" i="1"/>
  <c r="I1080" i="1" s="1"/>
  <c r="G1081" i="1"/>
  <c r="I1081" i="1" s="1"/>
  <c r="G1090" i="1"/>
  <c r="I1090" i="1" s="1"/>
  <c r="G1094" i="1"/>
  <c r="I1094" i="1" s="1"/>
  <c r="G1118" i="1"/>
  <c r="I1118" i="1" s="1"/>
  <c r="G1119" i="1"/>
  <c r="I1119" i="1" s="1"/>
  <c r="F1126" i="1"/>
  <c r="G1126" i="1" s="1"/>
  <c r="I1126" i="1" s="1"/>
  <c r="F1127" i="1"/>
  <c r="G1127" i="1" s="1"/>
  <c r="I1127" i="1" s="1"/>
  <c r="G1130" i="1"/>
  <c r="I1130" i="1" s="1"/>
  <c r="G1170" i="1"/>
  <c r="I1170" i="1" s="1"/>
  <c r="G1171" i="1"/>
  <c r="I1171" i="1" s="1"/>
  <c r="G1172" i="1"/>
  <c r="I1172" i="1" s="1"/>
  <c r="G1175" i="1"/>
  <c r="I1175" i="1" s="1"/>
  <c r="G1176" i="1"/>
  <c r="I1176" i="1" s="1"/>
  <c r="G1177" i="1"/>
  <c r="I1177" i="1" s="1"/>
  <c r="G1180" i="1"/>
  <c r="I1180" i="1" s="1"/>
  <c r="G1181" i="1"/>
  <c r="I1181" i="1" s="1"/>
  <c r="G1188" i="1"/>
  <c r="I1188" i="1" s="1"/>
  <c r="G1189" i="1"/>
  <c r="I1189" i="1" s="1"/>
  <c r="G1200" i="1"/>
  <c r="I1200" i="1" s="1"/>
  <c r="F1201" i="1"/>
  <c r="G1201" i="1" s="1"/>
  <c r="I1201" i="1" s="1"/>
  <c r="F1202" i="1"/>
  <c r="G1202" i="1" s="1"/>
  <c r="I1202" i="1" s="1"/>
  <c r="F1205" i="1"/>
  <c r="G1205" i="1" s="1"/>
  <c r="I1205" i="1" s="1"/>
  <c r="F1206" i="1"/>
  <c r="G1206" i="1" s="1"/>
  <c r="I1206" i="1" s="1"/>
  <c r="F1207" i="1"/>
  <c r="G1207" i="1" s="1"/>
  <c r="I1207" i="1" s="1"/>
  <c r="F1275" i="1"/>
  <c r="G1275" i="1" s="1"/>
  <c r="I1275" i="1" s="1"/>
  <c r="F1276" i="1"/>
  <c r="F1277" i="1"/>
  <c r="F1311" i="1"/>
  <c r="F1312" i="1"/>
  <c r="G1379" i="1"/>
  <c r="I1379" i="1" s="1"/>
  <c r="G1380" i="1"/>
  <c r="I1380" i="1" s="1"/>
  <c r="G1381" i="1"/>
  <c r="I1381" i="1" s="1"/>
  <c r="F1386" i="1"/>
  <c r="G1386" i="1" s="1"/>
  <c r="I1386" i="1" s="1"/>
  <c r="F1387" i="1"/>
  <c r="G1387" i="1" s="1"/>
  <c r="I1387" i="1" s="1"/>
  <c r="F1388" i="1"/>
  <c r="F1390" i="1"/>
  <c r="G1390" i="1" s="1"/>
  <c r="I1390" i="1" s="1"/>
  <c r="G1393" i="1"/>
  <c r="I1393" i="1" s="1"/>
  <c r="G1394" i="1"/>
  <c r="I1394" i="1" s="1"/>
  <c r="G1398" i="1"/>
  <c r="I1398" i="1" s="1"/>
  <c r="F1411" i="1"/>
  <c r="G1429" i="1"/>
  <c r="I1429" i="1" s="1"/>
  <c r="G1430" i="1"/>
  <c r="I1430" i="1" s="1"/>
  <c r="G1431" i="1"/>
  <c r="I1431" i="1" s="1"/>
  <c r="G1440" i="1"/>
  <c r="I1440" i="1" s="1"/>
  <c r="I1522" i="1"/>
  <c r="I1525" i="1"/>
  <c r="A1569" i="1" s="1"/>
  <c r="I1528" i="1"/>
  <c r="F1343" i="1" l="1"/>
  <c r="F1355" i="1" s="1"/>
  <c r="F1321" i="1"/>
  <c r="F1330" i="1"/>
  <c r="F161" i="1"/>
  <c r="F172" i="1" s="1"/>
  <c r="F1416" i="1"/>
  <c r="F1424" i="1" s="1"/>
  <c r="G1424" i="1" s="1"/>
  <c r="I1424" i="1" s="1"/>
  <c r="F1329" i="1"/>
  <c r="F1342" i="1"/>
  <c r="F1354" i="1" s="1"/>
  <c r="F1320" i="1"/>
  <c r="G849" i="1"/>
  <c r="I849" i="1" s="1"/>
  <c r="F849" i="1"/>
  <c r="A1606" i="1"/>
  <c r="A1605" i="1"/>
  <c r="F1324" i="1"/>
  <c r="G1276" i="1"/>
  <c r="I1276" i="1" s="1"/>
  <c r="F1285" i="1"/>
  <c r="G839" i="1"/>
  <c r="I839" i="1" s="1"/>
  <c r="G714" i="1"/>
  <c r="I714" i="1" s="1"/>
  <c r="F730" i="1"/>
  <c r="G1312" i="1"/>
  <c r="I1312" i="1" s="1"/>
  <c r="F1325" i="1"/>
  <c r="G1277" i="1"/>
  <c r="I1277" i="1" s="1"/>
  <c r="F1286" i="1"/>
  <c r="G715" i="1"/>
  <c r="I715" i="1" s="1"/>
  <c r="F731" i="1"/>
  <c r="G731" i="1" s="1"/>
  <c r="I731" i="1" s="1"/>
  <c r="G713" i="1"/>
  <c r="I713" i="1" s="1"/>
  <c r="F729" i="1"/>
  <c r="G329" i="1"/>
  <c r="I329" i="1" s="1"/>
  <c r="G330" i="1"/>
  <c r="I330" i="1" s="1"/>
  <c r="G328" i="1"/>
  <c r="I328" i="1" s="1"/>
  <c r="G42" i="1"/>
  <c r="I42" i="1" s="1"/>
  <c r="F54" i="1"/>
  <c r="F64" i="1"/>
  <c r="G64" i="1" s="1"/>
  <c r="I64" i="1" s="1"/>
  <c r="F52" i="1"/>
  <c r="G38" i="1"/>
  <c r="I38" i="1" s="1"/>
  <c r="F50" i="1"/>
  <c r="G50" i="1" s="1"/>
  <c r="I50" i="1" s="1"/>
  <c r="G34" i="1"/>
  <c r="I34" i="1" s="1"/>
  <c r="F53" i="1"/>
  <c r="G39" i="1"/>
  <c r="I39" i="1" s="1"/>
  <c r="F51" i="1"/>
  <c r="F157" i="1" s="1"/>
  <c r="F49" i="1"/>
  <c r="G49" i="1" s="1"/>
  <c r="I49" i="1" s="1"/>
  <c r="G35" i="1"/>
  <c r="I35" i="1" s="1"/>
  <c r="G1388" i="1"/>
  <c r="I1388" i="1" s="1"/>
  <c r="G1439" i="1"/>
  <c r="I1439" i="1" s="1"/>
  <c r="F1184" i="1"/>
  <c r="G1184" i="1" s="1"/>
  <c r="I1184" i="1" s="1"/>
  <c r="G489" i="1"/>
  <c r="I489" i="1" s="1"/>
  <c r="F70" i="1"/>
  <c r="G70" i="1" s="1"/>
  <c r="I70" i="1" s="1"/>
  <c r="F1192" i="1"/>
  <c r="G1192" i="1" s="1"/>
  <c r="I1192" i="1" s="1"/>
  <c r="F178" i="1"/>
  <c r="G178" i="1" s="1"/>
  <c r="I178" i="1" s="1"/>
  <c r="F66" i="1"/>
  <c r="G66" i="1" s="1"/>
  <c r="I66" i="1" s="1"/>
  <c r="F69" i="1"/>
  <c r="G69" i="1" s="1"/>
  <c r="I69" i="1" s="1"/>
  <c r="G488" i="1"/>
  <c r="I488" i="1" s="1"/>
  <c r="F175" i="1"/>
  <c r="G175" i="1" s="1"/>
  <c r="I175" i="1" s="1"/>
  <c r="G926" i="1"/>
  <c r="I926" i="1" s="1"/>
  <c r="F62" i="1"/>
  <c r="G62" i="1" s="1"/>
  <c r="I62" i="1" s="1"/>
  <c r="G510" i="1"/>
  <c r="I510" i="1" s="1"/>
  <c r="G494" i="1"/>
  <c r="I494" i="1" s="1"/>
  <c r="G505" i="1"/>
  <c r="I505" i="1" s="1"/>
  <c r="F183" i="1"/>
  <c r="G183" i="1" s="1"/>
  <c r="I183" i="1" s="1"/>
  <c r="G154" i="1"/>
  <c r="I154" i="1" s="1"/>
  <c r="G137" i="1"/>
  <c r="I137" i="1" s="1"/>
  <c r="F60" i="1"/>
  <c r="G60" i="1" s="1"/>
  <c r="I60" i="1" s="1"/>
  <c r="G791" i="1"/>
  <c r="I791" i="1" s="1"/>
  <c r="F1316" i="1"/>
  <c r="G1316" i="1" s="1"/>
  <c r="I1316" i="1" s="1"/>
  <c r="F900" i="1"/>
  <c r="G900" i="1" s="1"/>
  <c r="I900" i="1" s="1"/>
  <c r="F874" i="1"/>
  <c r="G874" i="1" s="1"/>
  <c r="I874" i="1" s="1"/>
  <c r="F625" i="1"/>
  <c r="G625" i="1" s="1"/>
  <c r="I625" i="1" s="1"/>
  <c r="G138" i="1"/>
  <c r="I138" i="1" s="1"/>
  <c r="G790" i="1"/>
  <c r="I790" i="1" s="1"/>
  <c r="F671" i="1"/>
  <c r="G671" i="1" s="1"/>
  <c r="I671" i="1" s="1"/>
  <c r="G125" i="1"/>
  <c r="I125" i="1" s="1"/>
  <c r="G771" i="1"/>
  <c r="I771" i="1" s="1"/>
  <c r="F673" i="1"/>
  <c r="G673" i="1" s="1"/>
  <c r="I673" i="1" s="1"/>
  <c r="F635" i="1"/>
  <c r="G635" i="1" s="1"/>
  <c r="I635" i="1" s="1"/>
  <c r="F620" i="1"/>
  <c r="G620" i="1" s="1"/>
  <c r="I620" i="1" s="1"/>
  <c r="F65" i="1"/>
  <c r="G65" i="1" s="1"/>
  <c r="I65" i="1" s="1"/>
  <c r="F63" i="1"/>
  <c r="G63" i="1" s="1"/>
  <c r="I63" i="1" s="1"/>
  <c r="F61" i="1"/>
  <c r="G61" i="1" s="1"/>
  <c r="I61" i="1" s="1"/>
  <c r="F59" i="1"/>
  <c r="G59" i="1" s="1"/>
  <c r="I59" i="1" s="1"/>
  <c r="G55" i="1"/>
  <c r="I55" i="1" s="1"/>
  <c r="G1436" i="1"/>
  <c r="I1436" i="1" s="1"/>
  <c r="G1343" i="1"/>
  <c r="I1343" i="1" s="1"/>
  <c r="F1212" i="1"/>
  <c r="G1212" i="1" s="1"/>
  <c r="I1212" i="1" s="1"/>
  <c r="G500" i="1"/>
  <c r="I500" i="1" s="1"/>
  <c r="G345" i="1"/>
  <c r="I345" i="1" s="1"/>
  <c r="F287" i="1"/>
  <c r="G287" i="1" s="1"/>
  <c r="I287" i="1" s="1"/>
  <c r="G1444" i="1"/>
  <c r="I1444" i="1" s="1"/>
  <c r="G1437" i="1"/>
  <c r="I1437" i="1" s="1"/>
  <c r="F1317" i="1"/>
  <c r="G1317" i="1" s="1"/>
  <c r="I1317" i="1" s="1"/>
  <c r="F1196" i="1"/>
  <c r="G1196" i="1" s="1"/>
  <c r="I1196" i="1" s="1"/>
  <c r="F939" i="1"/>
  <c r="F893" i="1"/>
  <c r="G893" i="1" s="1"/>
  <c r="I893" i="1" s="1"/>
  <c r="F882" i="1"/>
  <c r="F963" i="1" s="1"/>
  <c r="G779" i="1"/>
  <c r="I779" i="1" s="1"/>
  <c r="F672" i="1"/>
  <c r="G672" i="1" s="1"/>
  <c r="I672" i="1" s="1"/>
  <c r="F670" i="1"/>
  <c r="G537" i="1"/>
  <c r="I537" i="1" s="1"/>
  <c r="G504" i="1"/>
  <c r="I504" i="1" s="1"/>
  <c r="G499" i="1"/>
  <c r="I499" i="1" s="1"/>
  <c r="G1479" i="1"/>
  <c r="I1479" i="1" s="1"/>
  <c r="G1443" i="1"/>
  <c r="I1443" i="1" s="1"/>
  <c r="G1321" i="1"/>
  <c r="I1321" i="1" s="1"/>
  <c r="F1236" i="1"/>
  <c r="G1236" i="1" s="1"/>
  <c r="I1236" i="1" s="1"/>
  <c r="G1091" i="1"/>
  <c r="I1091" i="1" s="1"/>
  <c r="G1085" i="1"/>
  <c r="I1085" i="1" s="1"/>
  <c r="F642" i="1"/>
  <c r="F514" i="1"/>
  <c r="G514" i="1" s="1"/>
  <c r="I514" i="1" s="1"/>
  <c r="F430" i="1"/>
  <c r="G430" i="1" s="1"/>
  <c r="I430" i="1" s="1"/>
  <c r="F288" i="1"/>
  <c r="G288" i="1" s="1"/>
  <c r="I288" i="1" s="1"/>
  <c r="G139" i="1"/>
  <c r="I139" i="1" s="1"/>
  <c r="G1445" i="1"/>
  <c r="I1445" i="1" s="1"/>
  <c r="F1450" i="1"/>
  <c r="G1450" i="1" s="1"/>
  <c r="I1450" i="1" s="1"/>
  <c r="G1438" i="1"/>
  <c r="I1438" i="1" s="1"/>
  <c r="G1425" i="1"/>
  <c r="I1425" i="1" s="1"/>
  <c r="G1397" i="1"/>
  <c r="I1397" i="1" s="1"/>
  <c r="G1286" i="1"/>
  <c r="I1286" i="1" s="1"/>
  <c r="F1197" i="1"/>
  <c r="G1197" i="1" s="1"/>
  <c r="I1197" i="1" s="1"/>
  <c r="G1099" i="1"/>
  <c r="I1099" i="1" s="1"/>
  <c r="F871" i="1"/>
  <c r="G871" i="1" s="1"/>
  <c r="I871" i="1" s="1"/>
  <c r="G855" i="1"/>
  <c r="I855" i="1" s="1"/>
  <c r="F637" i="1"/>
  <c r="F624" i="1"/>
  <c r="G624" i="1" s="1"/>
  <c r="I624" i="1" s="1"/>
  <c r="F541" i="1"/>
  <c r="G141" i="1"/>
  <c r="I141" i="1" s="1"/>
  <c r="G88" i="1"/>
  <c r="I88" i="1" s="1"/>
  <c r="G1095" i="1"/>
  <c r="I1095" i="1" s="1"/>
  <c r="G1131" i="1"/>
  <c r="I1131" i="1" s="1"/>
  <c r="G1076" i="1"/>
  <c r="I1076" i="1" s="1"/>
  <c r="F879" i="1"/>
  <c r="F878" i="1"/>
  <c r="G878" i="1" s="1"/>
  <c r="I878" i="1" s="1"/>
  <c r="F870" i="1"/>
  <c r="G870" i="1" s="1"/>
  <c r="I870" i="1" s="1"/>
  <c r="F662" i="1"/>
  <c r="F636" i="1"/>
  <c r="F634" i="1"/>
  <c r="F425" i="1"/>
  <c r="G425" i="1" s="1"/>
  <c r="I425" i="1" s="1"/>
  <c r="G401" i="1"/>
  <c r="I401" i="1" s="1"/>
  <c r="F289" i="1"/>
  <c r="F286" i="1"/>
  <c r="G85" i="1"/>
  <c r="I85" i="1" s="1"/>
  <c r="G1401" i="1"/>
  <c r="I1401" i="1" s="1"/>
  <c r="F1406" i="1"/>
  <c r="G1406" i="1" s="1"/>
  <c r="I1406" i="1" s="1"/>
  <c r="G1468" i="1"/>
  <c r="I1468" i="1" s="1"/>
  <c r="F1472" i="1"/>
  <c r="G1480" i="1"/>
  <c r="I1480" i="1" s="1"/>
  <c r="G1433" i="1"/>
  <c r="I1433" i="1" s="1"/>
  <c r="F1350" i="1"/>
  <c r="G1328" i="1"/>
  <c r="I1328" i="1" s="1"/>
  <c r="G1310" i="1"/>
  <c r="I1310" i="1" s="1"/>
  <c r="G921" i="1"/>
  <c r="I921" i="1" s="1"/>
  <c r="G928" i="1"/>
  <c r="I928" i="1" s="1"/>
  <c r="G1411" i="1"/>
  <c r="I1411" i="1" s="1"/>
  <c r="G1311" i="1"/>
  <c r="I1311" i="1" s="1"/>
  <c r="G1320" i="1"/>
  <c r="I1320" i="1" s="1"/>
  <c r="F1315" i="1"/>
  <c r="F1216" i="1"/>
  <c r="F1210" i="1"/>
  <c r="G1210" i="1" s="1"/>
  <c r="I1210" i="1" s="1"/>
  <c r="F1193" i="1"/>
  <c r="F1185" i="1"/>
  <c r="G1185" i="1" s="1"/>
  <c r="I1185" i="1" s="1"/>
  <c r="F1123" i="1"/>
  <c r="G1123" i="1" s="1"/>
  <c r="I1123" i="1" s="1"/>
  <c r="F1122" i="1"/>
  <c r="G1122" i="1" s="1"/>
  <c r="I1122" i="1" s="1"/>
  <c r="G1107" i="1"/>
  <c r="I1107" i="1" s="1"/>
  <c r="G1089" i="1"/>
  <c r="I1089" i="1" s="1"/>
  <c r="G1075" i="1"/>
  <c r="I1075" i="1" s="1"/>
  <c r="G1074" i="1"/>
  <c r="I1074" i="1" s="1"/>
  <c r="F920" i="1"/>
  <c r="F927" i="1" s="1"/>
  <c r="F914" i="1"/>
  <c r="G914" i="1" s="1"/>
  <c r="I914" i="1" s="1"/>
  <c r="F881" i="1"/>
  <c r="F880" i="1"/>
  <c r="G880" i="1" s="1"/>
  <c r="I880" i="1" s="1"/>
  <c r="F877" i="1"/>
  <c r="G877" i="1" s="1"/>
  <c r="I877" i="1" s="1"/>
  <c r="F873" i="1"/>
  <c r="G873" i="1" s="1"/>
  <c r="I873" i="1" s="1"/>
  <c r="F872" i="1"/>
  <c r="G872" i="1" s="1"/>
  <c r="I872" i="1" s="1"/>
  <c r="F869" i="1"/>
  <c r="G869" i="1" s="1"/>
  <c r="I869" i="1" s="1"/>
  <c r="G857" i="1"/>
  <c r="I857" i="1" s="1"/>
  <c r="G853" i="1"/>
  <c r="I853" i="1" s="1"/>
  <c r="G775" i="1"/>
  <c r="I775" i="1" s="1"/>
  <c r="F767" i="1"/>
  <c r="F735" i="1"/>
  <c r="G735" i="1" s="1"/>
  <c r="I735" i="1" s="1"/>
  <c r="F661" i="1"/>
  <c r="F646" i="1"/>
  <c r="F619" i="1"/>
  <c r="F609" i="1"/>
  <c r="G609" i="1" s="1"/>
  <c r="I609" i="1" s="1"/>
  <c r="G524" i="1"/>
  <c r="I524" i="1" s="1"/>
  <c r="F528" i="1"/>
  <c r="G528" i="1" s="1"/>
  <c r="I528" i="1" s="1"/>
  <c r="G525" i="1"/>
  <c r="I525" i="1" s="1"/>
  <c r="F529" i="1"/>
  <c r="G529" i="1" s="1"/>
  <c r="I529" i="1" s="1"/>
  <c r="G511" i="1"/>
  <c r="I511" i="1" s="1"/>
  <c r="F516" i="1"/>
  <c r="G516" i="1" s="1"/>
  <c r="I516" i="1" s="1"/>
  <c r="F432" i="1"/>
  <c r="G432" i="1" s="1"/>
  <c r="I432" i="1" s="1"/>
  <c r="F427" i="1"/>
  <c r="G427" i="1" s="1"/>
  <c r="I427" i="1" s="1"/>
  <c r="G391" i="1"/>
  <c r="I391" i="1" s="1"/>
  <c r="G346" i="1"/>
  <c r="I346" i="1" s="1"/>
  <c r="G161" i="1"/>
  <c r="I161" i="1" s="1"/>
  <c r="G146" i="1"/>
  <c r="I146" i="1" s="1"/>
  <c r="G111" i="1"/>
  <c r="I111" i="1" s="1"/>
  <c r="G86" i="1"/>
  <c r="I86" i="1" s="1"/>
  <c r="G126" i="1"/>
  <c r="I126" i="1" s="1"/>
  <c r="G46" i="1"/>
  <c r="I46" i="1" s="1"/>
  <c r="G41" i="1"/>
  <c r="I41" i="1" s="1"/>
  <c r="G117" i="1"/>
  <c r="I117" i="1" s="1"/>
  <c r="G90" i="1"/>
  <c r="I90" i="1" s="1"/>
  <c r="G130" i="1"/>
  <c r="I130" i="1" s="1"/>
  <c r="G87" i="1"/>
  <c r="I87" i="1" s="1"/>
  <c r="G40" i="1"/>
  <c r="I40" i="1" s="1"/>
  <c r="G37" i="1"/>
  <c r="I37" i="1" s="1"/>
  <c r="F1237" i="1"/>
  <c r="F1235" i="1"/>
  <c r="F1215" i="1"/>
  <c r="F1211" i="1"/>
  <c r="F1134" i="1"/>
  <c r="G1106" i="1"/>
  <c r="I1106" i="1" s="1"/>
  <c r="G1086" i="1"/>
  <c r="I1086" i="1" s="1"/>
  <c r="G1084" i="1"/>
  <c r="I1084" i="1" s="1"/>
  <c r="G919" i="1"/>
  <c r="I919" i="1" s="1"/>
  <c r="G909" i="1"/>
  <c r="I909" i="1" s="1"/>
  <c r="G915" i="1"/>
  <c r="I915" i="1" s="1"/>
  <c r="G907" i="1"/>
  <c r="I907" i="1" s="1"/>
  <c r="G913" i="1"/>
  <c r="I913" i="1" s="1"/>
  <c r="G934" i="1"/>
  <c r="I934" i="1" s="1"/>
  <c r="F941" i="1"/>
  <c r="F993" i="1"/>
  <c r="G993" i="1" s="1"/>
  <c r="I993" i="1" s="1"/>
  <c r="G858" i="1"/>
  <c r="I858" i="1" s="1"/>
  <c r="G856" i="1"/>
  <c r="I856" i="1" s="1"/>
  <c r="G854" i="1"/>
  <c r="I854" i="1" s="1"/>
  <c r="G852" i="1"/>
  <c r="I852" i="1" s="1"/>
  <c r="F766" i="1"/>
  <c r="F647" i="1"/>
  <c r="F645" i="1"/>
  <c r="F641" i="1"/>
  <c r="F610" i="1"/>
  <c r="F608" i="1"/>
  <c r="F515" i="1"/>
  <c r="F431" i="1"/>
  <c r="G431" i="1" s="1"/>
  <c r="I431" i="1" s="1"/>
  <c r="F426" i="1"/>
  <c r="G392" i="1"/>
  <c r="I392" i="1" s="1"/>
  <c r="G390" i="1"/>
  <c r="I390" i="1" s="1"/>
  <c r="F366" i="1"/>
  <c r="G366" i="1" s="1"/>
  <c r="I366" i="1" s="1"/>
  <c r="F365" i="1"/>
  <c r="G365" i="1" s="1"/>
  <c r="I365" i="1" s="1"/>
  <c r="F362" i="1"/>
  <c r="F361" i="1"/>
  <c r="F159" i="1" l="1"/>
  <c r="F170" i="1" s="1"/>
  <c r="F169" i="1"/>
  <c r="F158" i="1"/>
  <c r="F171" i="1"/>
  <c r="G171" i="1" s="1"/>
  <c r="I171" i="1" s="1"/>
  <c r="F160" i="1"/>
  <c r="F182" i="1" s="1"/>
  <c r="F204" i="1" s="1"/>
  <c r="G204" i="1" s="1"/>
  <c r="I204" i="1" s="1"/>
  <c r="F989" i="1"/>
  <c r="F935" i="1"/>
  <c r="F1333" i="1"/>
  <c r="F1366" i="1"/>
  <c r="F1370" i="1" s="1"/>
  <c r="F1374" i="1" s="1"/>
  <c r="F1338" i="1"/>
  <c r="G1338" i="1" s="1"/>
  <c r="I1338" i="1" s="1"/>
  <c r="F1339" i="1"/>
  <c r="F1334" i="1"/>
  <c r="F200" i="1"/>
  <c r="G200" i="1" s="1"/>
  <c r="I200" i="1" s="1"/>
  <c r="F435" i="1"/>
  <c r="F445" i="1" s="1"/>
  <c r="G160" i="1"/>
  <c r="I160" i="1" s="1"/>
  <c r="G989" i="1"/>
  <c r="I989" i="1" s="1"/>
  <c r="F942" i="1"/>
  <c r="G51" i="1"/>
  <c r="I51" i="1" s="1"/>
  <c r="G54" i="1"/>
  <c r="I54" i="1" s="1"/>
  <c r="G52" i="1"/>
  <c r="I52" i="1" s="1"/>
  <c r="G881" i="1"/>
  <c r="I881" i="1" s="1"/>
  <c r="F994" i="1"/>
  <c r="G994" i="1" s="1"/>
  <c r="I994" i="1" s="1"/>
  <c r="G987" i="1"/>
  <c r="I987" i="1" s="1"/>
  <c r="G927" i="1"/>
  <c r="I927" i="1" s="1"/>
  <c r="G882" i="1"/>
  <c r="I882" i="1" s="1"/>
  <c r="F179" i="1"/>
  <c r="F201" i="1" s="1"/>
  <c r="F168" i="1"/>
  <c r="G168" i="1" s="1"/>
  <c r="I168" i="1" s="1"/>
  <c r="F1367" i="1"/>
  <c r="F1371" i="1" s="1"/>
  <c r="F1375" i="1" s="1"/>
  <c r="G1375" i="1" s="1"/>
  <c r="I1375" i="1" s="1"/>
  <c r="F1346" i="1"/>
  <c r="G1346" i="1" s="1"/>
  <c r="I1346" i="1" s="1"/>
  <c r="G879" i="1"/>
  <c r="I879" i="1" s="1"/>
  <c r="G988" i="1"/>
  <c r="I988" i="1" s="1"/>
  <c r="G1355" i="1"/>
  <c r="I1355" i="1" s="1"/>
  <c r="F1347" i="1"/>
  <c r="G1342" i="1"/>
  <c r="I1342" i="1" s="1"/>
  <c r="F1103" i="1"/>
  <c r="G1111" i="1"/>
  <c r="I1111" i="1" s="1"/>
  <c r="G182" i="1"/>
  <c r="I182" i="1" s="1"/>
  <c r="G53" i="1"/>
  <c r="I53" i="1" s="1"/>
  <c r="F783" i="1"/>
  <c r="G783" i="1" s="1"/>
  <c r="I783" i="1" s="1"/>
  <c r="G406" i="1"/>
  <c r="I406" i="1" s="1"/>
  <c r="G932" i="1"/>
  <c r="I932" i="1" s="1"/>
  <c r="F1227" i="1"/>
  <c r="G1227" i="1" s="1"/>
  <c r="I1227" i="1" s="1"/>
  <c r="G157" i="1"/>
  <c r="I157" i="1" s="1"/>
  <c r="I1506" i="1"/>
  <c r="F1462" i="1"/>
  <c r="G1462" i="1" s="1"/>
  <c r="I1462" i="1" s="1"/>
  <c r="G1492" i="1"/>
  <c r="I1492" i="1" s="1"/>
  <c r="G801" i="1"/>
  <c r="I801" i="1" s="1"/>
  <c r="F1241" i="1"/>
  <c r="F1250" i="1" s="1"/>
  <c r="G153" i="1"/>
  <c r="I153" i="1" s="1"/>
  <c r="G156" i="1"/>
  <c r="I156" i="1" s="1"/>
  <c r="F197" i="1"/>
  <c r="G197" i="1" s="1"/>
  <c r="I197" i="1" s="1"/>
  <c r="G1337" i="1"/>
  <c r="I1337" i="1" s="1"/>
  <c r="F1231" i="1"/>
  <c r="G1231" i="1" s="1"/>
  <c r="I1231" i="1" s="1"/>
  <c r="G1329" i="1"/>
  <c r="I1329" i="1" s="1"/>
  <c r="F293" i="1"/>
  <c r="F299" i="1" s="1"/>
  <c r="F1351" i="1"/>
  <c r="G1351" i="1" s="1"/>
  <c r="I1351" i="1" s="1"/>
  <c r="F519" i="1"/>
  <c r="F542" i="1"/>
  <c r="G797" i="1"/>
  <c r="I797" i="1" s="1"/>
  <c r="F667" i="1"/>
  <c r="G667" i="1" s="1"/>
  <c r="I667" i="1" s="1"/>
  <c r="G1325" i="1"/>
  <c r="I1325" i="1" s="1"/>
  <c r="G1324" i="1"/>
  <c r="I1324" i="1" s="1"/>
  <c r="G1453" i="1"/>
  <c r="I1453" i="1" s="1"/>
  <c r="G817" i="1"/>
  <c r="I817" i="1" s="1"/>
  <c r="G925" i="1"/>
  <c r="I925" i="1" s="1"/>
  <c r="G992" i="1"/>
  <c r="I992" i="1" s="1"/>
  <c r="F651" i="1"/>
  <c r="F693" i="1" s="1"/>
  <c r="G693" i="1" s="1"/>
  <c r="I693" i="1" s="1"/>
  <c r="F1245" i="1"/>
  <c r="G1245" i="1" s="1"/>
  <c r="I1245" i="1" s="1"/>
  <c r="F1290" i="1"/>
  <c r="F1294" i="1" s="1"/>
  <c r="F176" i="1"/>
  <c r="G176" i="1" s="1"/>
  <c r="I176" i="1" s="1"/>
  <c r="F521" i="1"/>
  <c r="G521" i="1" s="1"/>
  <c r="I521" i="1" s="1"/>
  <c r="F1247" i="1"/>
  <c r="F1282" i="1" s="1"/>
  <c r="G172" i="1"/>
  <c r="I172" i="1" s="1"/>
  <c r="F736" i="1"/>
  <c r="G736" i="1" s="1"/>
  <c r="I736" i="1" s="1"/>
  <c r="F547" i="1"/>
  <c r="F557" i="1" s="1"/>
  <c r="G147" i="1"/>
  <c r="I147" i="1" s="1"/>
  <c r="G165" i="1"/>
  <c r="I165" i="1" s="1"/>
  <c r="G538" i="1"/>
  <c r="I538" i="1" s="1"/>
  <c r="F548" i="1"/>
  <c r="F558" i="1" s="1"/>
  <c r="F543" i="1"/>
  <c r="F205" i="1"/>
  <c r="F227" i="1" s="1"/>
  <c r="F741" i="1"/>
  <c r="G741" i="1" s="1"/>
  <c r="I741" i="1" s="1"/>
  <c r="F1135" i="1"/>
  <c r="F677" i="1"/>
  <c r="F719" i="1" s="1"/>
  <c r="G719" i="1" s="1"/>
  <c r="I719" i="1" s="1"/>
  <c r="G541" i="1"/>
  <c r="I541" i="1" s="1"/>
  <c r="F551" i="1"/>
  <c r="G551" i="1" s="1"/>
  <c r="I551" i="1" s="1"/>
  <c r="F222" i="1"/>
  <c r="G222" i="1" s="1"/>
  <c r="I222" i="1" s="1"/>
  <c r="F294" i="1"/>
  <c r="F300" i="1" s="1"/>
  <c r="F1448" i="1"/>
  <c r="F1449" i="1"/>
  <c r="G1449" i="1" s="1"/>
  <c r="I1449" i="1" s="1"/>
  <c r="F226" i="1"/>
  <c r="G226" i="1" s="1"/>
  <c r="I226" i="1" s="1"/>
  <c r="G798" i="1"/>
  <c r="I798" i="1" s="1"/>
  <c r="F437" i="1"/>
  <c r="G437" i="1" s="1"/>
  <c r="I437" i="1" s="1"/>
  <c r="F787" i="1"/>
  <c r="G787" i="1" s="1"/>
  <c r="I787" i="1" s="1"/>
  <c r="G148" i="1"/>
  <c r="I148" i="1" s="1"/>
  <c r="G765" i="1"/>
  <c r="I765" i="1" s="1"/>
  <c r="G670" i="1"/>
  <c r="I670" i="1" s="1"/>
  <c r="F712" i="1"/>
  <c r="G642" i="1"/>
  <c r="I642" i="1" s="1"/>
  <c r="F684" i="1"/>
  <c r="G1467" i="1"/>
  <c r="I1467" i="1" s="1"/>
  <c r="F1471" i="1"/>
  <c r="G136" i="1"/>
  <c r="I136" i="1" s="1"/>
  <c r="G145" i="1"/>
  <c r="I145" i="1" s="1"/>
  <c r="G1330" i="1"/>
  <c r="I1330" i="1" s="1"/>
  <c r="G1339" i="1"/>
  <c r="I1339" i="1" s="1"/>
  <c r="G536" i="1"/>
  <c r="I536" i="1" s="1"/>
  <c r="F546" i="1"/>
  <c r="F556" i="1" s="1"/>
  <c r="G637" i="1"/>
  <c r="I637" i="1" s="1"/>
  <c r="F679" i="1"/>
  <c r="G289" i="1"/>
  <c r="I289" i="1" s="1"/>
  <c r="F295" i="1"/>
  <c r="F301" i="1" s="1"/>
  <c r="G634" i="1"/>
  <c r="I634" i="1" s="1"/>
  <c r="F676" i="1"/>
  <c r="G662" i="1"/>
  <c r="I662" i="1" s="1"/>
  <c r="F704" i="1"/>
  <c r="F896" i="1"/>
  <c r="G896" i="1" s="1"/>
  <c r="I896" i="1" s="1"/>
  <c r="G903" i="1"/>
  <c r="I903" i="1" s="1"/>
  <c r="G889" i="1"/>
  <c r="I889" i="1" s="1"/>
  <c r="G286" i="1"/>
  <c r="I286" i="1" s="1"/>
  <c r="F292" i="1"/>
  <c r="F298" i="1" s="1"/>
  <c r="G636" i="1"/>
  <c r="I636" i="1" s="1"/>
  <c r="F678" i="1"/>
  <c r="G140" i="1"/>
  <c r="I140" i="1" s="1"/>
  <c r="G149" i="1"/>
  <c r="I149" i="1" s="1"/>
  <c r="G164" i="1"/>
  <c r="I164" i="1" s="1"/>
  <c r="F186" i="1"/>
  <c r="G159" i="1"/>
  <c r="I159" i="1" s="1"/>
  <c r="F181" i="1"/>
  <c r="G619" i="1"/>
  <c r="I619" i="1" s="1"/>
  <c r="F666" i="1"/>
  <c r="G666" i="1" s="1"/>
  <c r="I666" i="1" s="1"/>
  <c r="G646" i="1"/>
  <c r="I646" i="1" s="1"/>
  <c r="F656" i="1"/>
  <c r="F688" i="1"/>
  <c r="G688" i="1" s="1"/>
  <c r="I688" i="1" s="1"/>
  <c r="G729" i="1"/>
  <c r="I729" i="1" s="1"/>
  <c r="F734" i="1"/>
  <c r="G734" i="1" s="1"/>
  <c r="I734" i="1" s="1"/>
  <c r="F739" i="1"/>
  <c r="G739" i="1" s="1"/>
  <c r="I739" i="1" s="1"/>
  <c r="G802" i="1"/>
  <c r="I802" i="1" s="1"/>
  <c r="F806" i="1"/>
  <c r="G806" i="1" s="1"/>
  <c r="I806" i="1" s="1"/>
  <c r="F810" i="1"/>
  <c r="G888" i="1"/>
  <c r="I888" i="1" s="1"/>
  <c r="F895" i="1"/>
  <c r="G895" i="1" s="1"/>
  <c r="I895" i="1" s="1"/>
  <c r="F902" i="1"/>
  <c r="G902" i="1" s="1"/>
  <c r="I902" i="1" s="1"/>
  <c r="G920" i="1"/>
  <c r="I920" i="1" s="1"/>
  <c r="G1315" i="1"/>
  <c r="I1315" i="1" s="1"/>
  <c r="G1472" i="1"/>
  <c r="I1472" i="1" s="1"/>
  <c r="G1484" i="1"/>
  <c r="I1484" i="1" s="1"/>
  <c r="F1476" i="1"/>
  <c r="G155" i="1"/>
  <c r="I155" i="1" s="1"/>
  <c r="F177" i="1"/>
  <c r="F180" i="1"/>
  <c r="G158" i="1"/>
  <c r="I158" i="1" s="1"/>
  <c r="G135" i="1"/>
  <c r="I135" i="1" s="1"/>
  <c r="F189" i="1"/>
  <c r="G167" i="1"/>
  <c r="I167" i="1" s="1"/>
  <c r="G640" i="1"/>
  <c r="I640" i="1" s="1"/>
  <c r="F682" i="1"/>
  <c r="G661" i="1"/>
  <c r="I661" i="1" s="1"/>
  <c r="F703" i="1"/>
  <c r="F745" i="1" s="1"/>
  <c r="G730" i="1"/>
  <c r="I730" i="1" s="1"/>
  <c r="F740" i="1"/>
  <c r="G740" i="1" s="1"/>
  <c r="I740" i="1" s="1"/>
  <c r="G767" i="1"/>
  <c r="I767" i="1" s="1"/>
  <c r="G795" i="1"/>
  <c r="I795" i="1" s="1"/>
  <c r="G887" i="1"/>
  <c r="I887" i="1" s="1"/>
  <c r="F894" i="1"/>
  <c r="G894" i="1" s="1"/>
  <c r="I894" i="1" s="1"/>
  <c r="F901" i="1"/>
  <c r="G901" i="1" s="1"/>
  <c r="I901" i="1" s="1"/>
  <c r="G1193" i="1"/>
  <c r="I1193" i="1" s="1"/>
  <c r="F1232" i="1"/>
  <c r="F1228" i="1"/>
  <c r="G1228" i="1" s="1"/>
  <c r="I1228" i="1" s="1"/>
  <c r="G1216" i="1"/>
  <c r="I1216" i="1" s="1"/>
  <c r="F1224" i="1"/>
  <c r="G1224" i="1" s="1"/>
  <c r="I1224" i="1" s="1"/>
  <c r="F1220" i="1"/>
  <c r="G1220" i="1" s="1"/>
  <c r="I1220" i="1" s="1"/>
  <c r="G1416" i="1"/>
  <c r="I1416" i="1" s="1"/>
  <c r="F1420" i="1"/>
  <c r="G1420" i="1" s="1"/>
  <c r="I1420" i="1" s="1"/>
  <c r="G1350" i="1"/>
  <c r="I1350" i="1" s="1"/>
  <c r="F1464" i="1"/>
  <c r="G1455" i="1"/>
  <c r="I1455" i="1" s="1"/>
  <c r="G1459" i="1"/>
  <c r="I1459" i="1" s="1"/>
  <c r="G362" i="1"/>
  <c r="I362" i="1" s="1"/>
  <c r="F370" i="1"/>
  <c r="G400" i="1"/>
  <c r="I400" i="1" s="1"/>
  <c r="G405" i="1"/>
  <c r="I405" i="1" s="1"/>
  <c r="G435" i="1"/>
  <c r="I435" i="1" s="1"/>
  <c r="G515" i="1"/>
  <c r="I515" i="1" s="1"/>
  <c r="F520" i="1"/>
  <c r="G813" i="1" s="1"/>
  <c r="I813" i="1" s="1"/>
  <c r="G608" i="1"/>
  <c r="I608" i="1" s="1"/>
  <c r="F650" i="1"/>
  <c r="G641" i="1"/>
  <c r="I641" i="1" s="1"/>
  <c r="F683" i="1"/>
  <c r="G647" i="1"/>
  <c r="I647" i="1" s="1"/>
  <c r="F657" i="1"/>
  <c r="F689" i="1"/>
  <c r="G689" i="1" s="1"/>
  <c r="I689" i="1" s="1"/>
  <c r="G766" i="1"/>
  <c r="I766" i="1" s="1"/>
  <c r="G794" i="1"/>
  <c r="I794" i="1" s="1"/>
  <c r="F805" i="1"/>
  <c r="G805" i="1" s="1"/>
  <c r="I805" i="1" s="1"/>
  <c r="G933" i="1"/>
  <c r="I933" i="1" s="1"/>
  <c r="F940" i="1"/>
  <c r="G361" i="1"/>
  <c r="I361" i="1" s="1"/>
  <c r="F369" i="1"/>
  <c r="G402" i="1"/>
  <c r="I402" i="1" s="1"/>
  <c r="G407" i="1"/>
  <c r="I407" i="1" s="1"/>
  <c r="G426" i="1"/>
  <c r="I426" i="1" s="1"/>
  <c r="F436" i="1"/>
  <c r="G610" i="1"/>
  <c r="I610" i="1" s="1"/>
  <c r="F652" i="1"/>
  <c r="G645" i="1"/>
  <c r="I645" i="1" s="1"/>
  <c r="F655" i="1"/>
  <c r="F687" i="1"/>
  <c r="G687" i="1" s="1"/>
  <c r="I687" i="1" s="1"/>
  <c r="G770" i="1"/>
  <c r="I770" i="1" s="1"/>
  <c r="G774" i="1"/>
  <c r="I774" i="1" s="1"/>
  <c r="G931" i="1"/>
  <c r="I931" i="1" s="1"/>
  <c r="F938" i="1"/>
  <c r="F948" i="1"/>
  <c r="G941" i="1"/>
  <c r="I941" i="1" s="1"/>
  <c r="G939" i="1"/>
  <c r="I939" i="1" s="1"/>
  <c r="F946" i="1"/>
  <c r="G1211" i="1"/>
  <c r="I1211" i="1" s="1"/>
  <c r="F1246" i="1"/>
  <c r="G1235" i="1"/>
  <c r="I1235" i="1" s="1"/>
  <c r="F1240" i="1"/>
  <c r="G1285" i="1"/>
  <c r="I1285" i="1" s="1"/>
  <c r="F1289" i="1"/>
  <c r="G778" i="1"/>
  <c r="I778" i="1" s="1"/>
  <c r="F782" i="1"/>
  <c r="G782" i="1" s="1"/>
  <c r="I782" i="1" s="1"/>
  <c r="F786" i="1"/>
  <c r="G786" i="1" s="1"/>
  <c r="I786" i="1" s="1"/>
  <c r="G1098" i="1"/>
  <c r="I1098" i="1" s="1"/>
  <c r="F1102" i="1"/>
  <c r="G1110" i="1"/>
  <c r="I1110" i="1" s="1"/>
  <c r="G1103" i="1"/>
  <c r="I1103" i="1" s="1"/>
  <c r="G1115" i="1"/>
  <c r="I1115" i="1" s="1"/>
  <c r="G1134" i="1"/>
  <c r="I1134" i="1" s="1"/>
  <c r="F1138" i="1"/>
  <c r="F1147" i="1" s="1"/>
  <c r="G1215" i="1"/>
  <c r="I1215" i="1" s="1"/>
  <c r="F1219" i="1"/>
  <c r="G1219" i="1" s="1"/>
  <c r="I1219" i="1" s="1"/>
  <c r="F1223" i="1"/>
  <c r="G1223" i="1" s="1"/>
  <c r="I1223" i="1" s="1"/>
  <c r="G1237" i="1"/>
  <c r="I1237" i="1" s="1"/>
  <c r="F1242" i="1"/>
  <c r="F1251" i="1" s="1"/>
  <c r="G1367" i="1" l="1"/>
  <c r="I1367" i="1" s="1"/>
  <c r="G179" i="1"/>
  <c r="I179" i="1" s="1"/>
  <c r="G201" i="1"/>
  <c r="I201" i="1" s="1"/>
  <c r="F223" i="1"/>
  <c r="G1374" i="1"/>
  <c r="I1374" i="1" s="1"/>
  <c r="G1366" i="1"/>
  <c r="I1366" i="1" s="1"/>
  <c r="F1363" i="1"/>
  <c r="G1363" i="1" s="1"/>
  <c r="I1363" i="1" s="1"/>
  <c r="F1359" i="1"/>
  <c r="G1359" i="1" s="1"/>
  <c r="I1359" i="1" s="1"/>
  <c r="G1008" i="1"/>
  <c r="I1008" i="1" s="1"/>
  <c r="I1004" i="1"/>
  <c r="F1142" i="1"/>
  <c r="F1362" i="1"/>
  <c r="G1362" i="1" s="1"/>
  <c r="I1362" i="1" s="1"/>
  <c r="F1358" i="1"/>
  <c r="G1358" i="1" s="1"/>
  <c r="I1358" i="1" s="1"/>
  <c r="G1354" i="1"/>
  <c r="I1354" i="1" s="1"/>
  <c r="G1241" i="1"/>
  <c r="I1241" i="1" s="1"/>
  <c r="G542" i="1"/>
  <c r="I542" i="1" s="1"/>
  <c r="F552" i="1"/>
  <c r="F580" i="1" s="1"/>
  <c r="F588" i="1" s="1"/>
  <c r="G150" i="1"/>
  <c r="I150" i="1" s="1"/>
  <c r="G144" i="1"/>
  <c r="I144" i="1" s="1"/>
  <c r="F1262" i="1"/>
  <c r="G1262" i="1" s="1"/>
  <c r="I1262" i="1" s="1"/>
  <c r="F1271" i="1"/>
  <c r="G1271" i="1" s="1"/>
  <c r="I1271" i="1" s="1"/>
  <c r="G293" i="1"/>
  <c r="I293" i="1" s="1"/>
  <c r="F809" i="1"/>
  <c r="G809" i="1" s="1"/>
  <c r="I809" i="1" s="1"/>
  <c r="G1464" i="1"/>
  <c r="I1464" i="1" s="1"/>
  <c r="I1509" i="1"/>
  <c r="F219" i="1"/>
  <c r="G219" i="1" s="1"/>
  <c r="I219" i="1" s="1"/>
  <c r="G1448" i="1"/>
  <c r="I1448" i="1" s="1"/>
  <c r="G1458" i="1"/>
  <c r="I1458" i="1" s="1"/>
  <c r="G1496" i="1"/>
  <c r="I1496" i="1" s="1"/>
  <c r="F193" i="1"/>
  <c r="F215" i="1" s="1"/>
  <c r="F1280" i="1"/>
  <c r="G519" i="1"/>
  <c r="I519" i="1" s="1"/>
  <c r="G1334" i="1"/>
  <c r="I1334" i="1" s="1"/>
  <c r="G1371" i="1"/>
  <c r="I1371" i="1" s="1"/>
  <c r="G1333" i="1"/>
  <c r="I1333" i="1" s="1"/>
  <c r="G1247" i="1"/>
  <c r="I1247" i="1" s="1"/>
  <c r="G552" i="1"/>
  <c r="I552" i="1" s="1"/>
  <c r="F190" i="1"/>
  <c r="G190" i="1" s="1"/>
  <c r="I190" i="1" s="1"/>
  <c r="G1347" i="1"/>
  <c r="I1347" i="1" s="1"/>
  <c r="F194" i="1"/>
  <c r="G194" i="1" s="1"/>
  <c r="I194" i="1" s="1"/>
  <c r="G1290" i="1"/>
  <c r="I1290" i="1" s="1"/>
  <c r="G651" i="1"/>
  <c r="I651" i="1" s="1"/>
  <c r="F187" i="1"/>
  <c r="G187" i="1" s="1"/>
  <c r="I187" i="1" s="1"/>
  <c r="G205" i="1"/>
  <c r="I205" i="1" s="1"/>
  <c r="F198" i="1"/>
  <c r="G198" i="1" s="1"/>
  <c r="I198" i="1" s="1"/>
  <c r="G810" i="1"/>
  <c r="I810" i="1" s="1"/>
  <c r="G547" i="1"/>
  <c r="I547" i="1" s="1"/>
  <c r="G935" i="1"/>
  <c r="I935" i="1" s="1"/>
  <c r="G548" i="1"/>
  <c r="I548" i="1" s="1"/>
  <c r="F553" i="1"/>
  <c r="G543" i="1"/>
  <c r="I543" i="1" s="1"/>
  <c r="G677" i="1"/>
  <c r="I677" i="1" s="1"/>
  <c r="F220" i="1"/>
  <c r="G220" i="1" s="1"/>
  <c r="I220" i="1" s="1"/>
  <c r="F447" i="1"/>
  <c r="G447" i="1" s="1"/>
  <c r="I447" i="1" s="1"/>
  <c r="G1135" i="1"/>
  <c r="I1135" i="1" s="1"/>
  <c r="F1139" i="1"/>
  <c r="G294" i="1"/>
  <c r="I294" i="1" s="1"/>
  <c r="G712" i="1"/>
  <c r="I712" i="1" s="1"/>
  <c r="G223" i="1"/>
  <c r="I223" i="1" s="1"/>
  <c r="G227" i="1"/>
  <c r="I227" i="1" s="1"/>
  <c r="F1475" i="1"/>
  <c r="G1471" i="1"/>
  <c r="I1471" i="1" s="1"/>
  <c r="G1483" i="1"/>
  <c r="I1483" i="1" s="1"/>
  <c r="G684" i="1"/>
  <c r="I684" i="1" s="1"/>
  <c r="F726" i="1"/>
  <c r="G1417" i="1"/>
  <c r="I1417" i="1" s="1"/>
  <c r="F1421" i="1"/>
  <c r="G1421" i="1" s="1"/>
  <c r="I1421" i="1" s="1"/>
  <c r="G942" i="1"/>
  <c r="I942" i="1" s="1"/>
  <c r="F949" i="1"/>
  <c r="G679" i="1"/>
  <c r="I679" i="1" s="1"/>
  <c r="F721" i="1"/>
  <c r="G721" i="1" s="1"/>
  <c r="I721" i="1" s="1"/>
  <c r="G546" i="1"/>
  <c r="I546" i="1" s="1"/>
  <c r="G704" i="1"/>
  <c r="I704" i="1" s="1"/>
  <c r="F746" i="1"/>
  <c r="F709" i="1"/>
  <c r="G709" i="1" s="1"/>
  <c r="I709" i="1" s="1"/>
  <c r="G676" i="1"/>
  <c r="I676" i="1" s="1"/>
  <c r="F718" i="1"/>
  <c r="G718" i="1" s="1"/>
  <c r="I718" i="1" s="1"/>
  <c r="G300" i="1"/>
  <c r="I300" i="1" s="1"/>
  <c r="F306" i="1"/>
  <c r="G295" i="1"/>
  <c r="I295" i="1" s="1"/>
  <c r="G678" i="1"/>
  <c r="I678" i="1" s="1"/>
  <c r="F720" i="1"/>
  <c r="G720" i="1" s="1"/>
  <c r="I720" i="1" s="1"/>
  <c r="G299" i="1"/>
  <c r="I299" i="1" s="1"/>
  <c r="F305" i="1"/>
  <c r="G292" i="1"/>
  <c r="I292" i="1" s="1"/>
  <c r="G1232" i="1"/>
  <c r="I1232" i="1" s="1"/>
  <c r="F1263" i="1"/>
  <c r="F211" i="1"/>
  <c r="G189" i="1"/>
  <c r="I189" i="1" s="1"/>
  <c r="G169" i="1"/>
  <c r="I169" i="1" s="1"/>
  <c r="F191" i="1"/>
  <c r="G166" i="1"/>
  <c r="I166" i="1" s="1"/>
  <c r="F188" i="1"/>
  <c r="G1294" i="1"/>
  <c r="I1294" i="1" s="1"/>
  <c r="G656" i="1"/>
  <c r="I656" i="1" s="1"/>
  <c r="F698" i="1"/>
  <c r="G698" i="1" s="1"/>
  <c r="I698" i="1" s="1"/>
  <c r="G181" i="1"/>
  <c r="I181" i="1" s="1"/>
  <c r="F203" i="1"/>
  <c r="G186" i="1"/>
  <c r="I186" i="1" s="1"/>
  <c r="F208" i="1"/>
  <c r="F565" i="1"/>
  <c r="G703" i="1"/>
  <c r="I703" i="1" s="1"/>
  <c r="F708" i="1"/>
  <c r="G708" i="1" s="1"/>
  <c r="I708" i="1" s="1"/>
  <c r="G682" i="1"/>
  <c r="I682" i="1" s="1"/>
  <c r="F724" i="1"/>
  <c r="F202" i="1"/>
  <c r="G180" i="1"/>
  <c r="I180" i="1" s="1"/>
  <c r="G177" i="1"/>
  <c r="I177" i="1" s="1"/>
  <c r="F199" i="1"/>
  <c r="G1476" i="1"/>
  <c r="I1476" i="1" s="1"/>
  <c r="G1488" i="1"/>
  <c r="I1488" i="1" s="1"/>
  <c r="G170" i="1"/>
  <c r="I170" i="1" s="1"/>
  <c r="F192" i="1"/>
  <c r="G1102" i="1"/>
  <c r="I1102" i="1" s="1"/>
  <c r="G1114" i="1"/>
  <c r="I1114" i="1" s="1"/>
  <c r="G1289" i="1"/>
  <c r="I1289" i="1" s="1"/>
  <c r="F1293" i="1"/>
  <c r="G1282" i="1"/>
  <c r="I1282" i="1" s="1"/>
  <c r="G946" i="1"/>
  <c r="I946" i="1" s="1"/>
  <c r="F953" i="1"/>
  <c r="F960" i="1" s="1"/>
  <c r="F998" i="1" s="1"/>
  <c r="G938" i="1"/>
  <c r="I938" i="1" s="1"/>
  <c r="F945" i="1"/>
  <c r="G520" i="1"/>
  <c r="I520" i="1" s="1"/>
  <c r="G445" i="1"/>
  <c r="I445" i="1" s="1"/>
  <c r="G370" i="1"/>
  <c r="I370" i="1" s="1"/>
  <c r="F378" i="1"/>
  <c r="G1280" i="1"/>
  <c r="I1280" i="1" s="1"/>
  <c r="F1272" i="1"/>
  <c r="G1272" i="1" s="1"/>
  <c r="I1272" i="1" s="1"/>
  <c r="G1242" i="1"/>
  <c r="I1242" i="1" s="1"/>
  <c r="G1138" i="1"/>
  <c r="I1138" i="1" s="1"/>
  <c r="G1142" i="1"/>
  <c r="I1142" i="1" s="1"/>
  <c r="F1254" i="1"/>
  <c r="G1250" i="1"/>
  <c r="I1250" i="1" s="1"/>
  <c r="F1270" i="1"/>
  <c r="G1270" i="1" s="1"/>
  <c r="I1270" i="1" s="1"/>
  <c r="G1240" i="1"/>
  <c r="I1240" i="1" s="1"/>
  <c r="G1246" i="1"/>
  <c r="I1246" i="1" s="1"/>
  <c r="F1281" i="1"/>
  <c r="G948" i="1"/>
  <c r="I948" i="1" s="1"/>
  <c r="F955" i="1"/>
  <c r="F962" i="1" s="1"/>
  <c r="G655" i="1"/>
  <c r="I655" i="1" s="1"/>
  <c r="F697" i="1"/>
  <c r="G697" i="1" s="1"/>
  <c r="I697" i="1" s="1"/>
  <c r="F694" i="1"/>
  <c r="G694" i="1" s="1"/>
  <c r="I694" i="1" s="1"/>
  <c r="G652" i="1"/>
  <c r="I652" i="1" s="1"/>
  <c r="G436" i="1"/>
  <c r="I436" i="1" s="1"/>
  <c r="F446" i="1"/>
  <c r="G369" i="1"/>
  <c r="I369" i="1" s="1"/>
  <c r="F377" i="1"/>
  <c r="G940" i="1"/>
  <c r="I940" i="1" s="1"/>
  <c r="F947" i="1"/>
  <c r="G657" i="1"/>
  <c r="I657" i="1" s="1"/>
  <c r="F699" i="1"/>
  <c r="G699" i="1" s="1"/>
  <c r="I699" i="1" s="1"/>
  <c r="G683" i="1"/>
  <c r="I683" i="1" s="1"/>
  <c r="F725" i="1"/>
  <c r="F692" i="1"/>
  <c r="G692" i="1" s="1"/>
  <c r="I692" i="1" s="1"/>
  <c r="G650" i="1"/>
  <c r="I650" i="1" s="1"/>
  <c r="F1148" i="1" l="1"/>
  <c r="G1148" i="1" s="1"/>
  <c r="I1148" i="1" s="1"/>
  <c r="F581" i="1"/>
  <c r="F589" i="1" s="1"/>
  <c r="G589" i="1" s="1"/>
  <c r="I589" i="1" s="1"/>
  <c r="G588" i="1"/>
  <c r="I588" i="1" s="1"/>
  <c r="F1266" i="1"/>
  <c r="F1297" i="1" s="1"/>
  <c r="G998" i="1"/>
  <c r="I998" i="1" s="1"/>
  <c r="A1603" i="1"/>
  <c r="F1153" i="1"/>
  <c r="G1153" i="1" s="1"/>
  <c r="I1153" i="1" s="1"/>
  <c r="G1370" i="1"/>
  <c r="I1370" i="1" s="1"/>
  <c r="F584" i="1"/>
  <c r="G584" i="1" s="1"/>
  <c r="I584" i="1" s="1"/>
  <c r="G553" i="1"/>
  <c r="I553" i="1" s="1"/>
  <c r="F209" i="1"/>
  <c r="F231" i="1" s="1"/>
  <c r="G231" i="1" s="1"/>
  <c r="I231" i="1" s="1"/>
  <c r="G193" i="1"/>
  <c r="I193" i="1" s="1"/>
  <c r="F212" i="1"/>
  <c r="F234" i="1" s="1"/>
  <c r="F216" i="1"/>
  <c r="F238" i="1" s="1"/>
  <c r="G557" i="1"/>
  <c r="I557" i="1" s="1"/>
  <c r="F563" i="1"/>
  <c r="G558" i="1"/>
  <c r="I558" i="1" s="1"/>
  <c r="F564" i="1"/>
  <c r="G1139" i="1"/>
  <c r="I1139" i="1" s="1"/>
  <c r="F1143" i="1"/>
  <c r="G1143" i="1" s="1"/>
  <c r="I1143" i="1" s="1"/>
  <c r="G726" i="1"/>
  <c r="I726" i="1" s="1"/>
  <c r="G1475" i="1"/>
  <c r="I1475" i="1" s="1"/>
  <c r="G1487" i="1"/>
  <c r="I1487" i="1" s="1"/>
  <c r="A1563" i="1" s="1"/>
  <c r="I1537" i="1" s="1"/>
  <c r="G556" i="1"/>
  <c r="I556" i="1" s="1"/>
  <c r="F562" i="1"/>
  <c r="G949" i="1"/>
  <c r="I949" i="1" s="1"/>
  <c r="F956" i="1"/>
  <c r="F970" i="1" s="1"/>
  <c r="G746" i="1"/>
  <c r="I746" i="1" s="1"/>
  <c r="F751" i="1"/>
  <c r="G298" i="1"/>
  <c r="I298" i="1" s="1"/>
  <c r="F304" i="1"/>
  <c r="G305" i="1"/>
  <c r="I305" i="1" s="1"/>
  <c r="F311" i="1"/>
  <c r="G301" i="1"/>
  <c r="I301" i="1" s="1"/>
  <c r="F307" i="1"/>
  <c r="G306" i="1"/>
  <c r="I306" i="1" s="1"/>
  <c r="F312" i="1"/>
  <c r="G192" i="1"/>
  <c r="I192" i="1" s="1"/>
  <c r="F214" i="1"/>
  <c r="G199" i="1"/>
  <c r="I199" i="1" s="1"/>
  <c r="F221" i="1"/>
  <c r="G215" i="1"/>
  <c r="I215" i="1" s="1"/>
  <c r="F237" i="1"/>
  <c r="F224" i="1"/>
  <c r="G202" i="1"/>
  <c r="I202" i="1" s="1"/>
  <c r="G565" i="1"/>
  <c r="I565" i="1" s="1"/>
  <c r="F571" i="1"/>
  <c r="G208" i="1"/>
  <c r="I208" i="1" s="1"/>
  <c r="F230" i="1"/>
  <c r="G203" i="1"/>
  <c r="I203" i="1" s="1"/>
  <c r="F225" i="1"/>
  <c r="G188" i="1"/>
  <c r="I188" i="1" s="1"/>
  <c r="F210" i="1"/>
  <c r="G191" i="1"/>
  <c r="I191" i="1" s="1"/>
  <c r="F213" i="1"/>
  <c r="F1267" i="1"/>
  <c r="G1263" i="1"/>
  <c r="I1263" i="1" s="1"/>
  <c r="G724" i="1"/>
  <c r="I724" i="1" s="1"/>
  <c r="G745" i="1"/>
  <c r="I745" i="1" s="1"/>
  <c r="F750" i="1"/>
  <c r="G211" i="1"/>
  <c r="I211" i="1" s="1"/>
  <c r="F233" i="1"/>
  <c r="G725" i="1"/>
  <c r="I725" i="1" s="1"/>
  <c r="G947" i="1"/>
  <c r="I947" i="1" s="1"/>
  <c r="F954" i="1"/>
  <c r="F961" i="1" s="1"/>
  <c r="F999" i="1" s="1"/>
  <c r="G377" i="1"/>
  <c r="I377" i="1" s="1"/>
  <c r="G446" i="1"/>
  <c r="I446" i="1" s="1"/>
  <c r="G955" i="1"/>
  <c r="I955" i="1" s="1"/>
  <c r="G1281" i="1"/>
  <c r="I1281" i="1" s="1"/>
  <c r="G1147" i="1"/>
  <c r="I1147" i="1" s="1"/>
  <c r="F1152" i="1"/>
  <c r="G378" i="1"/>
  <c r="I378" i="1" s="1"/>
  <c r="G945" i="1"/>
  <c r="I945" i="1" s="1"/>
  <c r="F952" i="1"/>
  <c r="G953" i="1"/>
  <c r="I953" i="1" s="1"/>
  <c r="G1293" i="1"/>
  <c r="I1293" i="1" s="1"/>
  <c r="F1258" i="1"/>
  <c r="G1258" i="1" s="1"/>
  <c r="I1258" i="1" s="1"/>
  <c r="G1254" i="1"/>
  <c r="I1254" i="1" s="1"/>
  <c r="G1251" i="1"/>
  <c r="I1251" i="1" s="1"/>
  <c r="F1255" i="1"/>
  <c r="F959" i="1" l="1"/>
  <c r="F997" i="1" s="1"/>
  <c r="G997" i="1" s="1"/>
  <c r="I997" i="1" s="1"/>
  <c r="G580" i="1"/>
  <c r="I580" i="1" s="1"/>
  <c r="G1266" i="1"/>
  <c r="I1266" i="1" s="1"/>
  <c r="G999" i="1"/>
  <c r="I999" i="1" s="1"/>
  <c r="F1158" i="1"/>
  <c r="G1158" i="1" s="1"/>
  <c r="I1158" i="1" s="1"/>
  <c r="G209" i="1"/>
  <c r="I209" i="1" s="1"/>
  <c r="G216" i="1"/>
  <c r="I216" i="1" s="1"/>
  <c r="G963" i="1"/>
  <c r="I963" i="1" s="1"/>
  <c r="F585" i="1"/>
  <c r="G585" i="1" s="1"/>
  <c r="I585" i="1" s="1"/>
  <c r="G581" i="1"/>
  <c r="I581" i="1" s="1"/>
  <c r="G212" i="1"/>
  <c r="I212" i="1" s="1"/>
  <c r="G970" i="1"/>
  <c r="I970" i="1" s="1"/>
  <c r="F977" i="1"/>
  <c r="G563" i="1"/>
  <c r="I563" i="1" s="1"/>
  <c r="F569" i="1"/>
  <c r="G564" i="1"/>
  <c r="I564" i="1" s="1"/>
  <c r="F570" i="1"/>
  <c r="G1146" i="1"/>
  <c r="I1146" i="1" s="1"/>
  <c r="F1151" i="1"/>
  <c r="G956" i="1"/>
  <c r="I956" i="1" s="1"/>
  <c r="G562" i="1"/>
  <c r="I562" i="1" s="1"/>
  <c r="F568" i="1"/>
  <c r="G312" i="1"/>
  <c r="I312" i="1" s="1"/>
  <c r="F318" i="1"/>
  <c r="G318" i="1" s="1"/>
  <c r="I318" i="1" s="1"/>
  <c r="G307" i="1"/>
  <c r="I307" i="1" s="1"/>
  <c r="F313" i="1"/>
  <c r="G311" i="1"/>
  <c r="I311" i="1" s="1"/>
  <c r="F317" i="1"/>
  <c r="G317" i="1" s="1"/>
  <c r="I317" i="1" s="1"/>
  <c r="G304" i="1"/>
  <c r="I304" i="1" s="1"/>
  <c r="F310" i="1"/>
  <c r="F756" i="1"/>
  <c r="G751" i="1"/>
  <c r="I751" i="1" s="1"/>
  <c r="G233" i="1"/>
  <c r="I233" i="1" s="1"/>
  <c r="G224" i="1"/>
  <c r="I224" i="1" s="1"/>
  <c r="G750" i="1"/>
  <c r="I750" i="1" s="1"/>
  <c r="F755" i="1"/>
  <c r="G213" i="1"/>
  <c r="I213" i="1" s="1"/>
  <c r="F235" i="1"/>
  <c r="G210" i="1"/>
  <c r="I210" i="1" s="1"/>
  <c r="F232" i="1"/>
  <c r="G225" i="1"/>
  <c r="I225" i="1" s="1"/>
  <c r="G234" i="1"/>
  <c r="I234" i="1" s="1"/>
  <c r="G230" i="1"/>
  <c r="I230" i="1" s="1"/>
  <c r="F577" i="1"/>
  <c r="G577" i="1" s="1"/>
  <c r="I577" i="1" s="1"/>
  <c r="G571" i="1"/>
  <c r="I571" i="1" s="1"/>
  <c r="G237" i="1"/>
  <c r="I237" i="1" s="1"/>
  <c r="G238" i="1"/>
  <c r="I238" i="1" s="1"/>
  <c r="G221" i="1"/>
  <c r="I221" i="1" s="1"/>
  <c r="G214" i="1"/>
  <c r="I214" i="1" s="1"/>
  <c r="F236" i="1"/>
  <c r="G1267" i="1"/>
  <c r="I1267" i="1" s="1"/>
  <c r="F1298" i="1"/>
  <c r="G1297" i="1"/>
  <c r="I1297" i="1" s="1"/>
  <c r="F1301" i="1"/>
  <c r="G1152" i="1"/>
  <c r="I1152" i="1" s="1"/>
  <c r="F1157" i="1"/>
  <c r="G962" i="1"/>
  <c r="I962" i="1" s="1"/>
  <c r="F969" i="1"/>
  <c r="G954" i="1"/>
  <c r="I954" i="1" s="1"/>
  <c r="G1255" i="1"/>
  <c r="I1255" i="1" s="1"/>
  <c r="F1259" i="1"/>
  <c r="G1259" i="1" s="1"/>
  <c r="I1259" i="1" s="1"/>
  <c r="G960" i="1"/>
  <c r="I960" i="1" s="1"/>
  <c r="F967" i="1"/>
  <c r="G952" i="1"/>
  <c r="I952" i="1" s="1"/>
  <c r="F1163" i="1" l="1"/>
  <c r="G977" i="1"/>
  <c r="I977" i="1" s="1"/>
  <c r="F984" i="1"/>
  <c r="G984" i="1" s="1"/>
  <c r="I984" i="1" s="1"/>
  <c r="G569" i="1"/>
  <c r="I569" i="1" s="1"/>
  <c r="F575" i="1"/>
  <c r="G575" i="1" s="1"/>
  <c r="I575" i="1" s="1"/>
  <c r="G570" i="1"/>
  <c r="I570" i="1" s="1"/>
  <c r="F576" i="1"/>
  <c r="G576" i="1" s="1"/>
  <c r="I576" i="1" s="1"/>
  <c r="G1151" i="1"/>
  <c r="I1151" i="1" s="1"/>
  <c r="F1156" i="1"/>
  <c r="F1161" i="1" s="1"/>
  <c r="F574" i="1"/>
  <c r="G574" i="1" s="1"/>
  <c r="I574" i="1" s="1"/>
  <c r="G568" i="1"/>
  <c r="I568" i="1" s="1"/>
  <c r="G310" i="1"/>
  <c r="I310" i="1" s="1"/>
  <c r="F316" i="1"/>
  <c r="G316" i="1" s="1"/>
  <c r="I316" i="1" s="1"/>
  <c r="G313" i="1"/>
  <c r="I313" i="1" s="1"/>
  <c r="F319" i="1"/>
  <c r="G319" i="1" s="1"/>
  <c r="I319" i="1" s="1"/>
  <c r="G756" i="1"/>
  <c r="I756" i="1" s="1"/>
  <c r="F1302" i="1"/>
  <c r="G1298" i="1"/>
  <c r="I1298" i="1" s="1"/>
  <c r="G236" i="1"/>
  <c r="I236" i="1" s="1"/>
  <c r="G232" i="1"/>
  <c r="I232" i="1" s="1"/>
  <c r="G235" i="1"/>
  <c r="I235" i="1" s="1"/>
  <c r="G755" i="1"/>
  <c r="I755" i="1" s="1"/>
  <c r="G967" i="1"/>
  <c r="I967" i="1" s="1"/>
  <c r="F974" i="1"/>
  <c r="G961" i="1"/>
  <c r="I961" i="1" s="1"/>
  <c r="F968" i="1"/>
  <c r="G969" i="1"/>
  <c r="I969" i="1" s="1"/>
  <c r="F976" i="1"/>
  <c r="G1157" i="1"/>
  <c r="I1157" i="1" s="1"/>
  <c r="F1162" i="1"/>
  <c r="F1166" i="1" s="1"/>
  <c r="G1301" i="1"/>
  <c r="I1301" i="1" s="1"/>
  <c r="F1305" i="1"/>
  <c r="G1305" i="1" s="1"/>
  <c r="I1305" i="1" s="1"/>
  <c r="G959" i="1"/>
  <c r="I959" i="1" s="1"/>
  <c r="F966" i="1"/>
  <c r="F1167" i="1" l="1"/>
  <c r="G1167" i="1" s="1"/>
  <c r="I1167" i="1" s="1"/>
  <c r="G1163" i="1"/>
  <c r="I1163" i="1" s="1"/>
  <c r="G1161" i="1"/>
  <c r="I1161" i="1" s="1"/>
  <c r="G1162" i="1"/>
  <c r="I1162" i="1" s="1"/>
  <c r="G1166" i="1"/>
  <c r="I1166" i="1" s="1"/>
  <c r="G1156" i="1"/>
  <c r="I1156" i="1" s="1"/>
  <c r="F1306" i="1"/>
  <c r="G1306" i="1" s="1"/>
  <c r="I1306" i="1" s="1"/>
  <c r="G1302" i="1"/>
  <c r="I1302" i="1" s="1"/>
  <c r="G966" i="1"/>
  <c r="I966" i="1" s="1"/>
  <c r="F973" i="1"/>
  <c r="G976" i="1"/>
  <c r="I976" i="1" s="1"/>
  <c r="F983" i="1"/>
  <c r="G983" i="1" s="1"/>
  <c r="I983" i="1" s="1"/>
  <c r="G968" i="1"/>
  <c r="I968" i="1" s="1"/>
  <c r="F975" i="1"/>
  <c r="G974" i="1"/>
  <c r="I974" i="1" s="1"/>
  <c r="F981" i="1"/>
  <c r="G981" i="1" s="1"/>
  <c r="I981" i="1" s="1"/>
  <c r="G975" i="1" l="1"/>
  <c r="I975" i="1" s="1"/>
  <c r="F982" i="1"/>
  <c r="G982" i="1" s="1"/>
  <c r="I982" i="1" s="1"/>
  <c r="G973" i="1"/>
  <c r="I973" i="1" s="1"/>
  <c r="F980" i="1"/>
  <c r="G980" i="1" s="1"/>
  <c r="I980" i="1" s="1"/>
  <c r="A1601" i="1" l="1"/>
  <c r="B14" i="1" s="1"/>
</calcChain>
</file>

<file path=xl/sharedStrings.xml><?xml version="1.0" encoding="utf-8"?>
<sst xmlns="http://schemas.openxmlformats.org/spreadsheetml/2006/main" count="1510" uniqueCount="1131">
  <si>
    <t>Кембрик Силиконовый</t>
  </si>
  <si>
    <t>81М</t>
  </si>
  <si>
    <t>Внешний диаметр - 1,5 мм. Внутренний диаметр - 0,6 мм</t>
  </si>
  <si>
    <t>В упаковке 120 см (4 цвета по 30 см)</t>
  </si>
  <si>
    <t>Набор № 1</t>
  </si>
  <si>
    <t>14М</t>
  </si>
  <si>
    <t>Рыбка № 4</t>
  </si>
  <si>
    <t>13М</t>
  </si>
  <si>
    <t>Рыбка № 3</t>
  </si>
  <si>
    <t>12М</t>
  </si>
  <si>
    <t>Рыбка № 2</t>
  </si>
  <si>
    <t>11М</t>
  </si>
  <si>
    <t xml:space="preserve">по 10 штук на поролоне </t>
  </si>
  <si>
    <t>Рыбка № 1</t>
  </si>
  <si>
    <t>Пластиковая рыбка с вольфрамовым сердечником</t>
  </si>
  <si>
    <t>935NQ3</t>
  </si>
  <si>
    <t>934NQ3</t>
  </si>
  <si>
    <t>Хамелеон</t>
  </si>
  <si>
    <t>С коронкой С эксцентриком</t>
  </si>
  <si>
    <t>935NQ2</t>
  </si>
  <si>
    <t>934NQ2</t>
  </si>
  <si>
    <t>Желтым</t>
  </si>
  <si>
    <t>935NQ1</t>
  </si>
  <si>
    <t>934NQ1</t>
  </si>
  <si>
    <t>Красным</t>
  </si>
  <si>
    <t>935N3</t>
  </si>
  <si>
    <t>934N3</t>
  </si>
  <si>
    <t>Черная С эксцентриком</t>
  </si>
  <si>
    <t>935N2</t>
  </si>
  <si>
    <t>934N2</t>
  </si>
  <si>
    <t>935N1</t>
  </si>
  <si>
    <t>934N1</t>
  </si>
  <si>
    <t>955N</t>
  </si>
  <si>
    <t>954N</t>
  </si>
  <si>
    <t>кубиком</t>
  </si>
  <si>
    <t>925NQ</t>
  </si>
  <si>
    <t>924NQ</t>
  </si>
  <si>
    <t>С коронкой С квадратом</t>
  </si>
  <si>
    <t>925N</t>
  </si>
  <si>
    <t>924N</t>
  </si>
  <si>
    <t>915NQ1</t>
  </si>
  <si>
    <t>914NQ1</t>
  </si>
  <si>
    <t>913NQ1</t>
  </si>
  <si>
    <t>С коронкой С бисером</t>
  </si>
  <si>
    <t>915NQ2</t>
  </si>
  <si>
    <t>914NQ2</t>
  </si>
  <si>
    <t>913NQ2</t>
  </si>
  <si>
    <t>915N1</t>
  </si>
  <si>
    <t>914N1</t>
  </si>
  <si>
    <t>913N1</t>
  </si>
  <si>
    <t>912N1</t>
  </si>
  <si>
    <t>Черная С бисером</t>
  </si>
  <si>
    <t>915N2</t>
  </si>
  <si>
    <t>914N2</t>
  </si>
  <si>
    <t>913N2</t>
  </si>
  <si>
    <t>912N2</t>
  </si>
  <si>
    <t>ДРОБЬ С ОТВЕРСТИЕМ</t>
  </si>
  <si>
    <t>935Q3</t>
  </si>
  <si>
    <t>934Q3</t>
  </si>
  <si>
    <t>935Q2</t>
  </si>
  <si>
    <t>934Q2</t>
  </si>
  <si>
    <t>935Q1</t>
  </si>
  <si>
    <t>934Q1</t>
  </si>
  <si>
    <t>935Р3</t>
  </si>
  <si>
    <t>934Р3</t>
  </si>
  <si>
    <t>935Р2</t>
  </si>
  <si>
    <t>934Р2</t>
  </si>
  <si>
    <t>935Р1</t>
  </si>
  <si>
    <t>934Р1</t>
  </si>
  <si>
    <t>915Q1</t>
  </si>
  <si>
    <t>914Q1</t>
  </si>
  <si>
    <t>915Q2</t>
  </si>
  <si>
    <t>914Q2</t>
  </si>
  <si>
    <t>915Р1</t>
  </si>
  <si>
    <t>914Р1</t>
  </si>
  <si>
    <t>913Р1</t>
  </si>
  <si>
    <t>912Р1</t>
  </si>
  <si>
    <t>915Р2</t>
  </si>
  <si>
    <t>914Р2</t>
  </si>
  <si>
    <t>913Р2</t>
  </si>
  <si>
    <t>912Р2</t>
  </si>
  <si>
    <t xml:space="preserve">ДРОБЬ С ПЕТЛЕЙ </t>
  </si>
  <si>
    <t>884N</t>
  </si>
  <si>
    <t>883N</t>
  </si>
  <si>
    <t>834NQ3</t>
  </si>
  <si>
    <t>833NQ3</t>
  </si>
  <si>
    <t>834NQ2</t>
  </si>
  <si>
    <t>833NQ2</t>
  </si>
  <si>
    <t>834NQ1</t>
  </si>
  <si>
    <t>833NQ1</t>
  </si>
  <si>
    <t>834N3</t>
  </si>
  <si>
    <t>833N3</t>
  </si>
  <si>
    <t>834N2</t>
  </si>
  <si>
    <t>833N2</t>
  </si>
  <si>
    <t>834N1</t>
  </si>
  <si>
    <t>833N1</t>
  </si>
  <si>
    <t>854N</t>
  </si>
  <si>
    <t>853N</t>
  </si>
  <si>
    <t>852N</t>
  </si>
  <si>
    <t>Черный С Сырным</t>
  </si>
  <si>
    <t>824NQ</t>
  </si>
  <si>
    <t>823NQ</t>
  </si>
  <si>
    <t>824N</t>
  </si>
  <si>
    <t>823N</t>
  </si>
  <si>
    <t>822N</t>
  </si>
  <si>
    <t>Черный С квадратом</t>
  </si>
  <si>
    <t>814NQ1</t>
  </si>
  <si>
    <t>813NQ1</t>
  </si>
  <si>
    <t>814NQ2</t>
  </si>
  <si>
    <t>813NQ2</t>
  </si>
  <si>
    <t>814N1</t>
  </si>
  <si>
    <t>813N1</t>
  </si>
  <si>
    <t>812N1</t>
  </si>
  <si>
    <t>814N2</t>
  </si>
  <si>
    <t>813N2</t>
  </si>
  <si>
    <t>812N2</t>
  </si>
  <si>
    <t>УРАЛКА</t>
  </si>
  <si>
    <t>Оранжевым</t>
  </si>
  <si>
    <t xml:space="preserve">Зеленым </t>
  </si>
  <si>
    <t>С эксцентриком</t>
  </si>
  <si>
    <t xml:space="preserve">С квадратом </t>
  </si>
  <si>
    <t xml:space="preserve">С бисером </t>
  </si>
  <si>
    <t>864D1</t>
  </si>
  <si>
    <t>863D1</t>
  </si>
  <si>
    <t>864D2</t>
  </si>
  <si>
    <t>863D2</t>
  </si>
  <si>
    <t>864D3</t>
  </si>
  <si>
    <t>863D3</t>
  </si>
  <si>
    <t>834D3</t>
  </si>
  <si>
    <t>833D3</t>
  </si>
  <si>
    <t xml:space="preserve">С эксцентриком </t>
  </si>
  <si>
    <t>834D2</t>
  </si>
  <si>
    <t>833D2</t>
  </si>
  <si>
    <t>834D1</t>
  </si>
  <si>
    <t>833D1</t>
  </si>
  <si>
    <t>824D</t>
  </si>
  <si>
    <t>823D</t>
  </si>
  <si>
    <t>822D</t>
  </si>
  <si>
    <t>814D1</t>
  </si>
  <si>
    <t>813D1</t>
  </si>
  <si>
    <t>812D1</t>
  </si>
  <si>
    <t>814D2</t>
  </si>
  <si>
    <t>813D2</t>
  </si>
  <si>
    <t>812D2</t>
  </si>
  <si>
    <t>С бисером</t>
  </si>
  <si>
    <t>864C1</t>
  </si>
  <si>
    <t>863C1</t>
  </si>
  <si>
    <t>864C2</t>
  </si>
  <si>
    <t>863C2</t>
  </si>
  <si>
    <t>834C3</t>
  </si>
  <si>
    <t>833C3</t>
  </si>
  <si>
    <t>834C2</t>
  </si>
  <si>
    <t>833C2</t>
  </si>
  <si>
    <t>834C1</t>
  </si>
  <si>
    <t>833C1</t>
  </si>
  <si>
    <t>824C</t>
  </si>
  <si>
    <t>823C</t>
  </si>
  <si>
    <t>822C</t>
  </si>
  <si>
    <t>814C1</t>
  </si>
  <si>
    <t>813C1</t>
  </si>
  <si>
    <t>812С1</t>
  </si>
  <si>
    <t>814C2</t>
  </si>
  <si>
    <t>813C2</t>
  </si>
  <si>
    <t>812С2</t>
  </si>
  <si>
    <t>864B2</t>
  </si>
  <si>
    <t>863B2</t>
  </si>
  <si>
    <t>864B3</t>
  </si>
  <si>
    <t>863B3</t>
  </si>
  <si>
    <t>834B3</t>
  </si>
  <si>
    <t>833B3</t>
  </si>
  <si>
    <t>834B2</t>
  </si>
  <si>
    <t>833B2</t>
  </si>
  <si>
    <t>834B1</t>
  </si>
  <si>
    <t>833B1</t>
  </si>
  <si>
    <t>824B</t>
  </si>
  <si>
    <t>823B</t>
  </si>
  <si>
    <t>822В</t>
  </si>
  <si>
    <t>814B1</t>
  </si>
  <si>
    <t>813B1</t>
  </si>
  <si>
    <t>812В1</t>
  </si>
  <si>
    <t>814B2</t>
  </si>
  <si>
    <t>813B2</t>
  </si>
  <si>
    <t>812В2</t>
  </si>
  <si>
    <t>864A1</t>
  </si>
  <si>
    <t>863A1</t>
  </si>
  <si>
    <t>864A2</t>
  </si>
  <si>
    <t>863A2</t>
  </si>
  <si>
    <t>864A3</t>
  </si>
  <si>
    <t>863A3</t>
  </si>
  <si>
    <t>834A3</t>
  </si>
  <si>
    <t>833A3</t>
  </si>
  <si>
    <t>834A2</t>
  </si>
  <si>
    <t>833A2</t>
  </si>
  <si>
    <t>824A</t>
  </si>
  <si>
    <t>823A</t>
  </si>
  <si>
    <t>822А</t>
  </si>
  <si>
    <t>814A2</t>
  </si>
  <si>
    <t>813A2</t>
  </si>
  <si>
    <t>812A2</t>
  </si>
  <si>
    <t>4824М</t>
  </si>
  <si>
    <t>4823М</t>
  </si>
  <si>
    <t>4822М</t>
  </si>
  <si>
    <t>Цветной С квадратом</t>
  </si>
  <si>
    <t>3824М</t>
  </si>
  <si>
    <t>3823М</t>
  </si>
  <si>
    <t>3822М</t>
  </si>
  <si>
    <t>2824М</t>
  </si>
  <si>
    <t>2823М</t>
  </si>
  <si>
    <t>2822М</t>
  </si>
  <si>
    <t>1824М</t>
  </si>
  <si>
    <t>1823М</t>
  </si>
  <si>
    <t>1822М</t>
  </si>
  <si>
    <t>4834М</t>
  </si>
  <si>
    <t>4833М</t>
  </si>
  <si>
    <t>Цветной С эксцентриком</t>
  </si>
  <si>
    <t>3834М</t>
  </si>
  <si>
    <t>3833М</t>
  </si>
  <si>
    <t>2834М</t>
  </si>
  <si>
    <t>2833М</t>
  </si>
  <si>
    <t>1834М</t>
  </si>
  <si>
    <t>1833М</t>
  </si>
  <si>
    <t>844Р1</t>
  </si>
  <si>
    <t>843Р1</t>
  </si>
  <si>
    <t>глазом Оранжевым</t>
  </si>
  <si>
    <t>Черный С кошачьим</t>
  </si>
  <si>
    <t>844Р2</t>
  </si>
  <si>
    <t>843Р2</t>
  </si>
  <si>
    <t xml:space="preserve">глазом Желтым </t>
  </si>
  <si>
    <t xml:space="preserve">Черный С кошачьим </t>
  </si>
  <si>
    <t>844Р3</t>
  </si>
  <si>
    <t>843Р3</t>
  </si>
  <si>
    <t xml:space="preserve">глазом Зеленым </t>
  </si>
  <si>
    <t>834Q3</t>
  </si>
  <si>
    <t>833Q3</t>
  </si>
  <si>
    <t>834Q2</t>
  </si>
  <si>
    <t>833Q2</t>
  </si>
  <si>
    <t>834Q1</t>
  </si>
  <si>
    <t>833Q1</t>
  </si>
  <si>
    <t>834Р3</t>
  </si>
  <si>
    <t>833Р3</t>
  </si>
  <si>
    <t>Черный С эксцентриком</t>
  </si>
  <si>
    <t>834Р2</t>
  </si>
  <si>
    <t>833Р2</t>
  </si>
  <si>
    <t>834Р1</t>
  </si>
  <si>
    <t>833Р1</t>
  </si>
  <si>
    <t>854Р</t>
  </si>
  <si>
    <t>853Р</t>
  </si>
  <si>
    <t>852Р</t>
  </si>
  <si>
    <t>824Q</t>
  </si>
  <si>
    <t>823Q</t>
  </si>
  <si>
    <t>822Q</t>
  </si>
  <si>
    <t>824Р</t>
  </si>
  <si>
    <t>823Р</t>
  </si>
  <si>
    <t>822Р</t>
  </si>
  <si>
    <t>814Q1</t>
  </si>
  <si>
    <t>813Q1</t>
  </si>
  <si>
    <t>812Q1</t>
  </si>
  <si>
    <t>814Q2</t>
  </si>
  <si>
    <t>813Q2</t>
  </si>
  <si>
    <t>812Q2</t>
  </si>
  <si>
    <t>814Р1</t>
  </si>
  <si>
    <t>813Р1</t>
  </si>
  <si>
    <t>812Р1</t>
  </si>
  <si>
    <t>Черный С бисером</t>
  </si>
  <si>
    <t>814Р2</t>
  </si>
  <si>
    <t>813Р2</t>
  </si>
  <si>
    <t>812Р2</t>
  </si>
  <si>
    <t>БАНАН</t>
  </si>
  <si>
    <t>4724М2</t>
  </si>
  <si>
    <t>4723М2</t>
  </si>
  <si>
    <t>4723М1</t>
  </si>
  <si>
    <t>4722М2</t>
  </si>
  <si>
    <t>4722М1</t>
  </si>
  <si>
    <t>3724М2</t>
  </si>
  <si>
    <t>3723М2</t>
  </si>
  <si>
    <t>3723М1</t>
  </si>
  <si>
    <t>3722М2</t>
  </si>
  <si>
    <t>3722М1</t>
  </si>
  <si>
    <t>2724М2</t>
  </si>
  <si>
    <t>2723М2</t>
  </si>
  <si>
    <t>2723М1</t>
  </si>
  <si>
    <t>2722М2</t>
  </si>
  <si>
    <t>2722М1</t>
  </si>
  <si>
    <t>1724М2</t>
  </si>
  <si>
    <t>1723М2</t>
  </si>
  <si>
    <t>1723М1</t>
  </si>
  <si>
    <t>1722М2</t>
  </si>
  <si>
    <t>1722М1</t>
  </si>
  <si>
    <t>4733М2</t>
  </si>
  <si>
    <t>4733М1</t>
  </si>
  <si>
    <t>4732М2</t>
  </si>
  <si>
    <t>4732М1</t>
  </si>
  <si>
    <t>3733М2</t>
  </si>
  <si>
    <t>3733М1</t>
  </si>
  <si>
    <t>3732М2</t>
  </si>
  <si>
    <t>3732М1</t>
  </si>
  <si>
    <t>2733М2</t>
  </si>
  <si>
    <t>2733М1</t>
  </si>
  <si>
    <t>2732М2</t>
  </si>
  <si>
    <t>2732М1</t>
  </si>
  <si>
    <t>1733М2</t>
  </si>
  <si>
    <t>1733М1</t>
  </si>
  <si>
    <t>1732М2</t>
  </si>
  <si>
    <t>1732М1</t>
  </si>
  <si>
    <t>784Р1</t>
  </si>
  <si>
    <t>783Р2</t>
  </si>
  <si>
    <t>783Р1</t>
  </si>
  <si>
    <t>782Р2</t>
  </si>
  <si>
    <t xml:space="preserve">Черный С гранёной бусиной </t>
  </si>
  <si>
    <t>774Р11</t>
  </si>
  <si>
    <t>773Р21</t>
  </si>
  <si>
    <t>772Р21</t>
  </si>
  <si>
    <t xml:space="preserve">Черный С кошачьим глазом </t>
  </si>
  <si>
    <t>774Р12</t>
  </si>
  <si>
    <t>773Р22</t>
  </si>
  <si>
    <t>772Р22</t>
  </si>
  <si>
    <t>774Р13</t>
  </si>
  <si>
    <t>773Р23</t>
  </si>
  <si>
    <t>772Р23</t>
  </si>
  <si>
    <t>Зеленым</t>
  </si>
  <si>
    <t>744Р21</t>
  </si>
  <si>
    <t>744Р11</t>
  </si>
  <si>
    <t>743Р21</t>
  </si>
  <si>
    <t>742Р21</t>
  </si>
  <si>
    <t>подвисным Оранжевым</t>
  </si>
  <si>
    <t>744Р22</t>
  </si>
  <si>
    <t>744Р12</t>
  </si>
  <si>
    <t>743Р22</t>
  </si>
  <si>
    <t>742Р22</t>
  </si>
  <si>
    <t xml:space="preserve">подвисным Желтым </t>
  </si>
  <si>
    <t>744Р23</t>
  </si>
  <si>
    <t>744Р13</t>
  </si>
  <si>
    <t>743Р23</t>
  </si>
  <si>
    <t>742Р23</t>
  </si>
  <si>
    <t xml:space="preserve">подвисным Зеленым </t>
  </si>
  <si>
    <t>734Р23</t>
  </si>
  <si>
    <t>734Р13</t>
  </si>
  <si>
    <t>733Р23</t>
  </si>
  <si>
    <t>733Р13</t>
  </si>
  <si>
    <t>732Р23</t>
  </si>
  <si>
    <t>732Р13</t>
  </si>
  <si>
    <t>734Р22</t>
  </si>
  <si>
    <t>734Р12</t>
  </si>
  <si>
    <t>733Р22</t>
  </si>
  <si>
    <t>733Р12</t>
  </si>
  <si>
    <t>732Р22</t>
  </si>
  <si>
    <t>732Р12</t>
  </si>
  <si>
    <t>734Р21</t>
  </si>
  <si>
    <t>734Р11</t>
  </si>
  <si>
    <t>733Р21</t>
  </si>
  <si>
    <t>733Р11</t>
  </si>
  <si>
    <t>732Р21</t>
  </si>
  <si>
    <t>732Р11</t>
  </si>
  <si>
    <t>754Р2</t>
  </si>
  <si>
    <t>754Р1</t>
  </si>
  <si>
    <t>753Р2</t>
  </si>
  <si>
    <t>753Р1</t>
  </si>
  <si>
    <t>752Р2</t>
  </si>
  <si>
    <t>752Р1</t>
  </si>
  <si>
    <t>751Р1</t>
  </si>
  <si>
    <t>С Сырным кубиком</t>
  </si>
  <si>
    <t>Черный</t>
  </si>
  <si>
    <t>724Р2</t>
  </si>
  <si>
    <t>724Р1</t>
  </si>
  <si>
    <t>723Р2</t>
  </si>
  <si>
    <t>723Р1</t>
  </si>
  <si>
    <t>722Р2</t>
  </si>
  <si>
    <t>722Р1</t>
  </si>
  <si>
    <t>721Р1</t>
  </si>
  <si>
    <t>С квадратом Хамелеон</t>
  </si>
  <si>
    <t>714Р21</t>
  </si>
  <si>
    <t>714Р11</t>
  </si>
  <si>
    <t>713Р21</t>
  </si>
  <si>
    <t>713Р11</t>
  </si>
  <si>
    <t>712Р21</t>
  </si>
  <si>
    <t>712Р11</t>
  </si>
  <si>
    <t>711Р11</t>
  </si>
  <si>
    <t>714Р22</t>
  </si>
  <si>
    <t>714Р12</t>
  </si>
  <si>
    <t>713Р22</t>
  </si>
  <si>
    <t>713Р12</t>
  </si>
  <si>
    <t>712Р22</t>
  </si>
  <si>
    <t>712Р12</t>
  </si>
  <si>
    <t>711Р12</t>
  </si>
  <si>
    <t>ГВОЗДИК</t>
  </si>
  <si>
    <t>634NQ3</t>
  </si>
  <si>
    <t>633NQ3</t>
  </si>
  <si>
    <t>С коронкой и эксцентриком</t>
  </si>
  <si>
    <t>634NQ2</t>
  </si>
  <si>
    <t>633NQ2</t>
  </si>
  <si>
    <t>634NQ1</t>
  </si>
  <si>
    <t>633NQ1</t>
  </si>
  <si>
    <t>624NQ</t>
  </si>
  <si>
    <t>623NQ</t>
  </si>
  <si>
    <t>С квадратом</t>
  </si>
  <si>
    <t xml:space="preserve">С коронкой </t>
  </si>
  <si>
    <t>614NQ1</t>
  </si>
  <si>
    <t>613NQ1</t>
  </si>
  <si>
    <t>С коронкой и бисером</t>
  </si>
  <si>
    <t>614NQ2</t>
  </si>
  <si>
    <t>613NQ2</t>
  </si>
  <si>
    <t>634N3</t>
  </si>
  <si>
    <t>633N3</t>
  </si>
  <si>
    <t>634N2</t>
  </si>
  <si>
    <t>633N2</t>
  </si>
  <si>
    <t>634N1</t>
  </si>
  <si>
    <t>633N1</t>
  </si>
  <si>
    <t>654N</t>
  </si>
  <si>
    <t>653N</t>
  </si>
  <si>
    <t xml:space="preserve">Черная С Сырным </t>
  </si>
  <si>
    <t>624N</t>
  </si>
  <si>
    <t>623N</t>
  </si>
  <si>
    <t xml:space="preserve">Черная С квадратом </t>
  </si>
  <si>
    <t>614N1</t>
  </si>
  <si>
    <t>613N1</t>
  </si>
  <si>
    <t>612N1</t>
  </si>
  <si>
    <t>614N2</t>
  </si>
  <si>
    <t>613N2</t>
  </si>
  <si>
    <t>612N2</t>
  </si>
  <si>
    <t>КАПЛЯ С ОТВЕРСТИЕМ</t>
  </si>
  <si>
    <t>665D1</t>
  </si>
  <si>
    <t>664D1</t>
  </si>
  <si>
    <t>665D2</t>
  </si>
  <si>
    <t>664D2</t>
  </si>
  <si>
    <t>665D3</t>
  </si>
  <si>
    <t>664D3</t>
  </si>
  <si>
    <t>635D3</t>
  </si>
  <si>
    <t>634D3</t>
  </si>
  <si>
    <t>633D3</t>
  </si>
  <si>
    <t>635D2</t>
  </si>
  <si>
    <t>634D2</t>
  </si>
  <si>
    <t>633D2</t>
  </si>
  <si>
    <t>635D1</t>
  </si>
  <si>
    <t>634D1</t>
  </si>
  <si>
    <t>633D1</t>
  </si>
  <si>
    <t>625D</t>
  </si>
  <si>
    <t>624D</t>
  </si>
  <si>
    <t>623D</t>
  </si>
  <si>
    <t>615D1</t>
  </si>
  <si>
    <t>614D1</t>
  </si>
  <si>
    <t>613D1</t>
  </si>
  <si>
    <t>612D1</t>
  </si>
  <si>
    <t>С бисером Красным</t>
  </si>
  <si>
    <t>615D2</t>
  </si>
  <si>
    <t>614D2</t>
  </si>
  <si>
    <t>613D2</t>
  </si>
  <si>
    <t>612D2</t>
  </si>
  <si>
    <t>665C1</t>
  </si>
  <si>
    <t>664C1</t>
  </si>
  <si>
    <t>665C2</t>
  </si>
  <si>
    <t>664C2</t>
  </si>
  <si>
    <t>635C3</t>
  </si>
  <si>
    <t>634C3</t>
  </si>
  <si>
    <t>633C3</t>
  </si>
  <si>
    <t>635C2</t>
  </si>
  <si>
    <t>634C2</t>
  </si>
  <si>
    <t>633C2</t>
  </si>
  <si>
    <t>635C1</t>
  </si>
  <si>
    <t>634C1</t>
  </si>
  <si>
    <t>633C1</t>
  </si>
  <si>
    <t>625C</t>
  </si>
  <si>
    <t>624C</t>
  </si>
  <si>
    <t>623C</t>
  </si>
  <si>
    <t>615C1</t>
  </si>
  <si>
    <t>614C1</t>
  </si>
  <si>
    <t>613C1</t>
  </si>
  <si>
    <t>612C1</t>
  </si>
  <si>
    <t>615C2</t>
  </si>
  <si>
    <t>614C2</t>
  </si>
  <si>
    <t>613C2</t>
  </si>
  <si>
    <t>612C2</t>
  </si>
  <si>
    <t>665B2</t>
  </si>
  <si>
    <t>664B2</t>
  </si>
  <si>
    <t>665B3</t>
  </si>
  <si>
    <t>664B3</t>
  </si>
  <si>
    <t>635B3</t>
  </si>
  <si>
    <t>634B3</t>
  </si>
  <si>
    <t>633B3</t>
  </si>
  <si>
    <t>635B2</t>
  </si>
  <si>
    <t>634B2</t>
  </si>
  <si>
    <t>633B2</t>
  </si>
  <si>
    <t>635B1</t>
  </si>
  <si>
    <t>634B1</t>
  </si>
  <si>
    <t>633B1</t>
  </si>
  <si>
    <t>625B</t>
  </si>
  <si>
    <t>624B</t>
  </si>
  <si>
    <t>623B</t>
  </si>
  <si>
    <t>615B1</t>
  </si>
  <si>
    <t>614B1</t>
  </si>
  <si>
    <t>613B1</t>
  </si>
  <si>
    <t>612B1</t>
  </si>
  <si>
    <t>615B2</t>
  </si>
  <si>
    <t>614B2</t>
  </si>
  <si>
    <t>613B2</t>
  </si>
  <si>
    <t>612B2</t>
  </si>
  <si>
    <t>665A1</t>
  </si>
  <si>
    <t>664A1</t>
  </si>
  <si>
    <t>665A2</t>
  </si>
  <si>
    <t>664A2</t>
  </si>
  <si>
    <t>665A3</t>
  </si>
  <si>
    <t>664A3</t>
  </si>
  <si>
    <t>635A3</t>
  </si>
  <si>
    <t>634A3</t>
  </si>
  <si>
    <t>633A3</t>
  </si>
  <si>
    <t>635A2</t>
  </si>
  <si>
    <t>634A2</t>
  </si>
  <si>
    <t>633A2</t>
  </si>
  <si>
    <t>625A</t>
  </si>
  <si>
    <t>624A</t>
  </si>
  <si>
    <t>623A</t>
  </si>
  <si>
    <t>615A2</t>
  </si>
  <si>
    <t>614A2</t>
  </si>
  <si>
    <t>613A2</t>
  </si>
  <si>
    <t>612A2</t>
  </si>
  <si>
    <t>4625М</t>
  </si>
  <si>
    <t>4624М</t>
  </si>
  <si>
    <t>4623М</t>
  </si>
  <si>
    <t>3625М</t>
  </si>
  <si>
    <t>3624М</t>
  </si>
  <si>
    <t>3623М</t>
  </si>
  <si>
    <t>2625М</t>
  </si>
  <si>
    <t>2624М</t>
  </si>
  <si>
    <t>2623М</t>
  </si>
  <si>
    <t>1625М</t>
  </si>
  <si>
    <t>1624М</t>
  </si>
  <si>
    <t>1623М</t>
  </si>
  <si>
    <t>4635М</t>
  </si>
  <si>
    <t>4634М</t>
  </si>
  <si>
    <t>4633М</t>
  </si>
  <si>
    <t>3635М</t>
  </si>
  <si>
    <t>3634М</t>
  </si>
  <si>
    <t>3633М</t>
  </si>
  <si>
    <t>2635М</t>
  </si>
  <si>
    <t>2634М</t>
  </si>
  <si>
    <t>2633М</t>
  </si>
  <si>
    <t>1635М</t>
  </si>
  <si>
    <t>1634М</t>
  </si>
  <si>
    <t>1633М</t>
  </si>
  <si>
    <t>645Р1</t>
  </si>
  <si>
    <t>644Р1</t>
  </si>
  <si>
    <t>С кошачьим глазом подвисным</t>
  </si>
  <si>
    <t>645Р2</t>
  </si>
  <si>
    <t>644Р2</t>
  </si>
  <si>
    <t>645Р3</t>
  </si>
  <si>
    <t>644Р3</t>
  </si>
  <si>
    <t>635Р3</t>
  </si>
  <si>
    <t>634Р3</t>
  </si>
  <si>
    <t>633Р3</t>
  </si>
  <si>
    <t>635Р2</t>
  </si>
  <si>
    <t>634Р2</t>
  </si>
  <si>
    <t>633Р2</t>
  </si>
  <si>
    <t>635Р1</t>
  </si>
  <si>
    <t>634Р1</t>
  </si>
  <si>
    <t>633Р1</t>
  </si>
  <si>
    <t>655Р</t>
  </si>
  <si>
    <t>654Р</t>
  </si>
  <si>
    <t>653Р</t>
  </si>
  <si>
    <t>Черная С Сырным кубиком</t>
  </si>
  <si>
    <t>624Q</t>
  </si>
  <si>
    <t>623Q</t>
  </si>
  <si>
    <t>625Р</t>
  </si>
  <si>
    <t>624Р</t>
  </si>
  <si>
    <t>623Р</t>
  </si>
  <si>
    <t>622Р</t>
  </si>
  <si>
    <t xml:space="preserve">Черная   </t>
  </si>
  <si>
    <t>614Q1</t>
  </si>
  <si>
    <t>613Q1</t>
  </si>
  <si>
    <t>С коронкой</t>
  </si>
  <si>
    <t>614Q2</t>
  </si>
  <si>
    <t>613Q2</t>
  </si>
  <si>
    <t>С бисером Желтым</t>
  </si>
  <si>
    <t>615Р1</t>
  </si>
  <si>
    <t>614Р1</t>
  </si>
  <si>
    <t>613Р1</t>
  </si>
  <si>
    <t>612Р1</t>
  </si>
  <si>
    <t>615Р2</t>
  </si>
  <si>
    <t>614Р2</t>
  </si>
  <si>
    <t>613Р2</t>
  </si>
  <si>
    <t>612Р2</t>
  </si>
  <si>
    <t xml:space="preserve">КАПЛЯ С ПЕТЛЕЙ </t>
  </si>
  <si>
    <t>С металлической бусиной</t>
  </si>
  <si>
    <t>5041Р3</t>
  </si>
  <si>
    <t>5032Р3</t>
  </si>
  <si>
    <t>5031Р3</t>
  </si>
  <si>
    <t>5022Р3</t>
  </si>
  <si>
    <t>Черный С кембриком Зеленым</t>
  </si>
  <si>
    <t>5041Р2</t>
  </si>
  <si>
    <t>5032Р2</t>
  </si>
  <si>
    <t>5031Р2</t>
  </si>
  <si>
    <t>5022Р2</t>
  </si>
  <si>
    <t>Черный С кембриком Желтым</t>
  </si>
  <si>
    <t>5041Р1</t>
  </si>
  <si>
    <t>5032Р1</t>
  </si>
  <si>
    <t>5031Р1</t>
  </si>
  <si>
    <t>5022Р1</t>
  </si>
  <si>
    <t>Черный С кембриком Красным</t>
  </si>
  <si>
    <t>ДЬЯВОЛ</t>
  </si>
  <si>
    <t>424D</t>
  </si>
  <si>
    <t>423D</t>
  </si>
  <si>
    <t>422D</t>
  </si>
  <si>
    <t>414D</t>
  </si>
  <si>
    <t>413D</t>
  </si>
  <si>
    <t>412D</t>
  </si>
  <si>
    <t>424C</t>
  </si>
  <si>
    <t>423C</t>
  </si>
  <si>
    <t>422С</t>
  </si>
  <si>
    <t>414C</t>
  </si>
  <si>
    <t>413C</t>
  </si>
  <si>
    <t>412C</t>
  </si>
  <si>
    <t>424B</t>
  </si>
  <si>
    <t>423B</t>
  </si>
  <si>
    <t>422В</t>
  </si>
  <si>
    <t>414B</t>
  </si>
  <si>
    <t>413B</t>
  </si>
  <si>
    <t>412B</t>
  </si>
  <si>
    <t>424A</t>
  </si>
  <si>
    <t>423A</t>
  </si>
  <si>
    <t>422A</t>
  </si>
  <si>
    <t>414A</t>
  </si>
  <si>
    <t>413A</t>
  </si>
  <si>
    <t>412A</t>
  </si>
  <si>
    <t>424R</t>
  </si>
  <si>
    <t>423R</t>
  </si>
  <si>
    <t>422R</t>
  </si>
  <si>
    <t xml:space="preserve">Квадратом </t>
  </si>
  <si>
    <t xml:space="preserve">С 2 коронками и  </t>
  </si>
  <si>
    <t>424Q</t>
  </si>
  <si>
    <t>423Q</t>
  </si>
  <si>
    <t>422Q</t>
  </si>
  <si>
    <t>424Р</t>
  </si>
  <si>
    <t>423Р</t>
  </si>
  <si>
    <t>422Р</t>
  </si>
  <si>
    <t>414R</t>
  </si>
  <si>
    <t>413R</t>
  </si>
  <si>
    <t>412R</t>
  </si>
  <si>
    <t>и бисером</t>
  </si>
  <si>
    <t xml:space="preserve">С 2 коронками </t>
  </si>
  <si>
    <t>414Q</t>
  </si>
  <si>
    <t>413Q</t>
  </si>
  <si>
    <t>412Q</t>
  </si>
  <si>
    <t>414Р</t>
  </si>
  <si>
    <t>413Р</t>
  </si>
  <si>
    <t>412Р</t>
  </si>
  <si>
    <t>411Р</t>
  </si>
  <si>
    <t>КОЗА</t>
  </si>
  <si>
    <t>324D</t>
  </si>
  <si>
    <t>322D</t>
  </si>
  <si>
    <t>314D</t>
  </si>
  <si>
    <t>312D</t>
  </si>
  <si>
    <t>324C</t>
  </si>
  <si>
    <t>322С</t>
  </si>
  <si>
    <t>314C</t>
  </si>
  <si>
    <t>312C</t>
  </si>
  <si>
    <t>324B</t>
  </si>
  <si>
    <t>322В</t>
  </si>
  <si>
    <t>314B</t>
  </si>
  <si>
    <t>312B</t>
  </si>
  <si>
    <t>324A</t>
  </si>
  <si>
    <t>322А</t>
  </si>
  <si>
    <t>314A</t>
  </si>
  <si>
    <t>312A</t>
  </si>
  <si>
    <t>324Q</t>
  </si>
  <si>
    <t>322Q</t>
  </si>
  <si>
    <t>324Р</t>
  </si>
  <si>
    <t>322Р</t>
  </si>
  <si>
    <t>314Q</t>
  </si>
  <si>
    <t>312Q</t>
  </si>
  <si>
    <t>314Р</t>
  </si>
  <si>
    <t>312Р</t>
  </si>
  <si>
    <t xml:space="preserve">Черный </t>
  </si>
  <si>
    <t>ЧЕРТ-БАНАН</t>
  </si>
  <si>
    <t>1541Р1</t>
  </si>
  <si>
    <t>1531Р1</t>
  </si>
  <si>
    <t>1521Р1</t>
  </si>
  <si>
    <t>1541Р2</t>
  </si>
  <si>
    <t>1531Р2</t>
  </si>
  <si>
    <t>1521Р2</t>
  </si>
  <si>
    <t xml:space="preserve">            </t>
  </si>
  <si>
    <r>
      <t xml:space="preserve">           </t>
    </r>
    <r>
      <rPr>
        <b/>
        <i/>
        <u/>
        <sz val="20"/>
        <color rgb="FFFF0000"/>
        <rFont val="Calibri"/>
        <family val="2"/>
        <charset val="204"/>
        <scheme val="minor"/>
      </rPr>
      <t>В отверстие продета проволока</t>
    </r>
  </si>
  <si>
    <t>ЧЕРТ-ВЕРТИКАЛКА</t>
  </si>
  <si>
    <t>244Е</t>
  </si>
  <si>
    <t>234Е</t>
  </si>
  <si>
    <t>224Е</t>
  </si>
  <si>
    <t>214Е</t>
  </si>
  <si>
    <t>244D</t>
  </si>
  <si>
    <t>234D</t>
  </si>
  <si>
    <t>224D</t>
  </si>
  <si>
    <t>214D</t>
  </si>
  <si>
    <t>244С</t>
  </si>
  <si>
    <t>234С</t>
  </si>
  <si>
    <t>224С</t>
  </si>
  <si>
    <t>214С</t>
  </si>
  <si>
    <t>244А</t>
  </si>
  <si>
    <t>234А</t>
  </si>
  <si>
    <t>224А</t>
  </si>
  <si>
    <t>214А</t>
  </si>
  <si>
    <t>144Е</t>
  </si>
  <si>
    <t>134Е</t>
  </si>
  <si>
    <t>124Е</t>
  </si>
  <si>
    <t>114Е</t>
  </si>
  <si>
    <t>144D</t>
  </si>
  <si>
    <t>134D</t>
  </si>
  <si>
    <t>124D</t>
  </si>
  <si>
    <t>114D</t>
  </si>
  <si>
    <t>144С</t>
  </si>
  <si>
    <t>134С</t>
  </si>
  <si>
    <t>124С</t>
  </si>
  <si>
    <t>114С</t>
  </si>
  <si>
    <t>144А</t>
  </si>
  <si>
    <t>134А</t>
  </si>
  <si>
    <t>124А</t>
  </si>
  <si>
    <t>114А</t>
  </si>
  <si>
    <t>ЧЕРТ ВИТОЙ "ПЧЕЛКА"</t>
  </si>
  <si>
    <t>1242D</t>
  </si>
  <si>
    <t>1241D</t>
  </si>
  <si>
    <t>1233D</t>
  </si>
  <si>
    <t>1232D</t>
  </si>
  <si>
    <t>1231D</t>
  </si>
  <si>
    <t>1223D</t>
  </si>
  <si>
    <t>1222D</t>
  </si>
  <si>
    <t>1213D</t>
  </si>
  <si>
    <t>1212D</t>
  </si>
  <si>
    <t>Черт витой Белый</t>
  </si>
  <si>
    <t>1142D</t>
  </si>
  <si>
    <t>1141D</t>
  </si>
  <si>
    <t>1133D</t>
  </si>
  <si>
    <t>1132D</t>
  </si>
  <si>
    <t>1131D</t>
  </si>
  <si>
    <t>1123D</t>
  </si>
  <si>
    <t>1122D</t>
  </si>
  <si>
    <t>1113D</t>
  </si>
  <si>
    <t>1112D</t>
  </si>
  <si>
    <t>1242C</t>
  </si>
  <si>
    <t>1241С</t>
  </si>
  <si>
    <t>1233C</t>
  </si>
  <si>
    <t>1232C</t>
  </si>
  <si>
    <t>1231С</t>
  </si>
  <si>
    <t>1223C</t>
  </si>
  <si>
    <t>1222C</t>
  </si>
  <si>
    <t>1213C</t>
  </si>
  <si>
    <t>1212С</t>
  </si>
  <si>
    <t>Черт витой Зеленый</t>
  </si>
  <si>
    <t>1142C</t>
  </si>
  <si>
    <t>1141C</t>
  </si>
  <si>
    <t>1133C</t>
  </si>
  <si>
    <t>1132C</t>
  </si>
  <si>
    <t>1131C</t>
  </si>
  <si>
    <t>1123C</t>
  </si>
  <si>
    <t>1122C</t>
  </si>
  <si>
    <t>1113C</t>
  </si>
  <si>
    <t>1112С</t>
  </si>
  <si>
    <t>1242B</t>
  </si>
  <si>
    <t>1241В</t>
  </si>
  <si>
    <t>1233B</t>
  </si>
  <si>
    <t>1232B</t>
  </si>
  <si>
    <t>1231В</t>
  </si>
  <si>
    <t>1223B</t>
  </si>
  <si>
    <t>1222B</t>
  </si>
  <si>
    <t>1213B</t>
  </si>
  <si>
    <t>1212В</t>
  </si>
  <si>
    <t>Черт витой Медный</t>
  </si>
  <si>
    <t>1142B</t>
  </si>
  <si>
    <t>1141B</t>
  </si>
  <si>
    <t>1133B</t>
  </si>
  <si>
    <t>1132B</t>
  </si>
  <si>
    <t>1131B</t>
  </si>
  <si>
    <t>1123B</t>
  </si>
  <si>
    <t>1122B</t>
  </si>
  <si>
    <t>1113B</t>
  </si>
  <si>
    <t>1112В</t>
  </si>
  <si>
    <t>1242А</t>
  </si>
  <si>
    <t>1241А</t>
  </si>
  <si>
    <t>1233А</t>
  </si>
  <si>
    <t>1232А</t>
  </si>
  <si>
    <t>1231А</t>
  </si>
  <si>
    <t>1223А</t>
  </si>
  <si>
    <t>1222А</t>
  </si>
  <si>
    <t>1213А</t>
  </si>
  <si>
    <t>1212А</t>
  </si>
  <si>
    <t>Черт витой Красный</t>
  </si>
  <si>
    <t>1142А</t>
  </si>
  <si>
    <t>1141А</t>
  </si>
  <si>
    <t>1133А</t>
  </si>
  <si>
    <t>1132А</t>
  </si>
  <si>
    <t>1131А</t>
  </si>
  <si>
    <t>1123А</t>
  </si>
  <si>
    <t>1122А</t>
  </si>
  <si>
    <t>1113А</t>
  </si>
  <si>
    <t>1112А</t>
  </si>
  <si>
    <t>1443R</t>
  </si>
  <si>
    <t>1433R</t>
  </si>
  <si>
    <t>1432R</t>
  </si>
  <si>
    <t>1423R</t>
  </si>
  <si>
    <t>1422R</t>
  </si>
  <si>
    <t>1413R</t>
  </si>
  <si>
    <t>1412R</t>
  </si>
  <si>
    <t xml:space="preserve">Черт С 2 коронками </t>
  </si>
  <si>
    <t>1343R</t>
  </si>
  <si>
    <t>1333R</t>
  </si>
  <si>
    <t>1332R</t>
  </si>
  <si>
    <t>1323R</t>
  </si>
  <si>
    <t>1322R</t>
  </si>
  <si>
    <t>1313R</t>
  </si>
  <si>
    <t>1312R</t>
  </si>
  <si>
    <t>1443Q</t>
  </si>
  <si>
    <t>1442Q</t>
  </si>
  <si>
    <t>1441Q</t>
  </si>
  <si>
    <t>1433Q</t>
  </si>
  <si>
    <t>1432Q</t>
  </si>
  <si>
    <t>1431Q</t>
  </si>
  <si>
    <t>1423Q</t>
  </si>
  <si>
    <t>1422Q</t>
  </si>
  <si>
    <t>1413Q</t>
  </si>
  <si>
    <t>1412Q</t>
  </si>
  <si>
    <t>Черт С коронкой</t>
  </si>
  <si>
    <t>1343Q</t>
  </si>
  <si>
    <t>1342Q</t>
  </si>
  <si>
    <t>1341Q</t>
  </si>
  <si>
    <t>1333Q</t>
  </si>
  <si>
    <t>1332Q</t>
  </si>
  <si>
    <t>1331Q</t>
  </si>
  <si>
    <t>1323Q</t>
  </si>
  <si>
    <t>1322Q</t>
  </si>
  <si>
    <t>1313Q</t>
  </si>
  <si>
    <t>1312Q</t>
  </si>
  <si>
    <t>Черт Черный</t>
  </si>
  <si>
    <t>012Р21</t>
  </si>
  <si>
    <t>011Р21</t>
  </si>
  <si>
    <t>Черт-Миллиметровка</t>
  </si>
  <si>
    <t>012Р22</t>
  </si>
  <si>
    <t>011Р22</t>
  </si>
  <si>
    <t>014Р1</t>
  </si>
  <si>
    <t>012Р1</t>
  </si>
  <si>
    <t>011Р1</t>
  </si>
  <si>
    <t>Без бисера</t>
  </si>
  <si>
    <t>2443Р</t>
  </si>
  <si>
    <t>2442Р</t>
  </si>
  <si>
    <t>2441Р</t>
  </si>
  <si>
    <t>2433Р</t>
  </si>
  <si>
    <t>2432Р</t>
  </si>
  <si>
    <t>2431Р</t>
  </si>
  <si>
    <t>2423Р</t>
  </si>
  <si>
    <t>2422Р</t>
  </si>
  <si>
    <t>1443Р</t>
  </si>
  <si>
    <t>1442Р</t>
  </si>
  <si>
    <t>1441Р</t>
  </si>
  <si>
    <t>1433Р</t>
  </si>
  <si>
    <t>1432Р</t>
  </si>
  <si>
    <t>1431Р</t>
  </si>
  <si>
    <t>1423Р</t>
  </si>
  <si>
    <t>1422Р</t>
  </si>
  <si>
    <t>1413Р</t>
  </si>
  <si>
    <t>1412P</t>
  </si>
  <si>
    <t>1343Р1</t>
  </si>
  <si>
    <t>1342Р1</t>
  </si>
  <si>
    <t>1341Р1</t>
  </si>
  <si>
    <t>1333Р1</t>
  </si>
  <si>
    <t>1332Р1</t>
  </si>
  <si>
    <t>1331Р1</t>
  </si>
  <si>
    <t>1323Р1</t>
  </si>
  <si>
    <t>1322Р1</t>
  </si>
  <si>
    <t>1321P1</t>
  </si>
  <si>
    <t>1313Р1</t>
  </si>
  <si>
    <t>1343Р5</t>
  </si>
  <si>
    <t>1342Р5</t>
  </si>
  <si>
    <t>1341Р5</t>
  </si>
  <si>
    <t>1333Р5</t>
  </si>
  <si>
    <t>1332Р5</t>
  </si>
  <si>
    <t>1331Р5</t>
  </si>
  <si>
    <t>1323Р5</t>
  </si>
  <si>
    <t>1322Р5</t>
  </si>
  <si>
    <t>С бисером Оранжевым</t>
  </si>
  <si>
    <t>1343Р4</t>
  </si>
  <si>
    <t>1342Р4</t>
  </si>
  <si>
    <t>1341Р4</t>
  </si>
  <si>
    <t>1333Р4</t>
  </si>
  <si>
    <t>1332Р4</t>
  </si>
  <si>
    <t>1331Р4</t>
  </si>
  <si>
    <t>1323Р4</t>
  </si>
  <si>
    <t>1322Р4</t>
  </si>
  <si>
    <t>1321P4</t>
  </si>
  <si>
    <t>1313Р4</t>
  </si>
  <si>
    <t>1312P4</t>
  </si>
  <si>
    <t>С бисером Белым</t>
  </si>
  <si>
    <t>1343Р2</t>
  </si>
  <si>
    <t>1342Р2</t>
  </si>
  <si>
    <t>1341Р2</t>
  </si>
  <si>
    <t>1333Р2</t>
  </si>
  <si>
    <t>1332Р2</t>
  </si>
  <si>
    <t>1331Р2</t>
  </si>
  <si>
    <t>1323Р2</t>
  </si>
  <si>
    <t>1322Р2</t>
  </si>
  <si>
    <t>1321P2</t>
  </si>
  <si>
    <t>1313Р2</t>
  </si>
  <si>
    <t>1312P2</t>
  </si>
  <si>
    <t>ЧЕРТ</t>
  </si>
  <si>
    <t>шт.</t>
  </si>
  <si>
    <t>Количество упаковок:</t>
  </si>
  <si>
    <t>руб.</t>
  </si>
  <si>
    <t>Сумма заказа:</t>
  </si>
  <si>
    <t>Вы можете сделать свой заказ, указав нужное количество в графе "Количество упаковок", и отправить нам обратно на почту. Мы вам пришлем счет с учетом всех скидок.</t>
  </si>
  <si>
    <t>При заказе без блистерной упаковки - на поролоне по 15 шт - дополнительная скидка        10 рублей с каждой единицы упаковки.</t>
  </si>
  <si>
    <t>15% - при заказе от 95 000 рублей</t>
  </si>
  <si>
    <t>10% - при заказе от 50 000 рублей,</t>
  </si>
  <si>
    <t>5% - при заказе от 25 000 рублей,</t>
  </si>
  <si>
    <t>Наши скидки:</t>
  </si>
  <si>
    <t>Отправлять заказ в блистере или на поролоне?  _____________________________________________________________</t>
  </si>
  <si>
    <t>Название транспортной компании _________________________________________________________________________</t>
  </si>
  <si>
    <t>Адрес доставки ___________________________________________________________________________________________</t>
  </si>
  <si>
    <t>ФИО получателя заказа и номер телефона _________________________________________________________________</t>
  </si>
  <si>
    <t>Пожалуйста, введите свои данные для отправки заказа:</t>
  </si>
  <si>
    <t>Стоимость заказа, руб.</t>
  </si>
  <si>
    <t>Количество упаковок,шт</t>
  </si>
  <si>
    <t>Цена 1 уп. (15 ед.)</t>
  </si>
  <si>
    <t>Цена за ед.,руб.</t>
  </si>
  <si>
    <t>Вес, г</t>
  </si>
  <si>
    <t>Длина,мм</t>
  </si>
  <si>
    <r>
      <rPr>
        <sz val="25"/>
        <color theme="1"/>
        <rFont val="Calibri"/>
        <family val="2"/>
        <charset val="204"/>
      </rPr>
      <t>ø</t>
    </r>
    <r>
      <rPr>
        <b/>
        <i/>
        <sz val="14"/>
        <color theme="1"/>
        <rFont val="Calibri"/>
        <family val="2"/>
        <charset val="204"/>
        <scheme val="minor"/>
      </rPr>
      <t>,мм</t>
    </r>
  </si>
  <si>
    <t>Арти-кул</t>
  </si>
  <si>
    <t>Виды мормышек</t>
  </si>
  <si>
    <t>С бисером Зеленым</t>
  </si>
  <si>
    <t>616Р2</t>
  </si>
  <si>
    <t>616Р1</t>
  </si>
  <si>
    <t>656Р</t>
  </si>
  <si>
    <t>626Р</t>
  </si>
  <si>
    <t>1626М</t>
  </si>
  <si>
    <t>2626М</t>
  </si>
  <si>
    <t>3626М</t>
  </si>
  <si>
    <t>4626М</t>
  </si>
  <si>
    <t>1352Р2</t>
  </si>
  <si>
    <t>1363Р2</t>
  </si>
  <si>
    <t>1352Р4</t>
  </si>
  <si>
    <t>1363Р4</t>
  </si>
  <si>
    <t>1352Р1</t>
  </si>
  <si>
    <t>1363Р1</t>
  </si>
  <si>
    <t>715Р32</t>
  </si>
  <si>
    <t>715Р31</t>
  </si>
  <si>
    <t>725Р2</t>
  </si>
  <si>
    <t>Черный с полосками</t>
  </si>
  <si>
    <t>5634М5</t>
  </si>
  <si>
    <t>5635М5</t>
  </si>
  <si>
    <t>5634М3</t>
  </si>
  <si>
    <t>5635М3</t>
  </si>
  <si>
    <t>5654М</t>
  </si>
  <si>
    <t>5655М</t>
  </si>
  <si>
    <t>5732М25</t>
  </si>
  <si>
    <t>5733М15</t>
  </si>
  <si>
    <t>5734М15</t>
  </si>
  <si>
    <t>Зелёным</t>
  </si>
  <si>
    <t>5732М23</t>
  </si>
  <si>
    <t>5734М13</t>
  </si>
  <si>
    <t>5733М13</t>
  </si>
  <si>
    <t>5752М1</t>
  </si>
  <si>
    <t>5752М2</t>
  </si>
  <si>
    <t>5753М1</t>
  </si>
  <si>
    <t>5754М1</t>
  </si>
  <si>
    <t>1313L1</t>
  </si>
  <si>
    <t>1322F1</t>
  </si>
  <si>
    <t>1313F1</t>
  </si>
  <si>
    <t>1323F1</t>
  </si>
  <si>
    <t>1332F1</t>
  </si>
  <si>
    <t>1341F1</t>
  </si>
  <si>
    <t>1342F1</t>
  </si>
  <si>
    <t>1313F3</t>
  </si>
  <si>
    <t>1322F3</t>
  </si>
  <si>
    <t>1323F3</t>
  </si>
  <si>
    <t>1332F3</t>
  </si>
  <si>
    <t>1341F3</t>
  </si>
  <si>
    <t>1342F3</t>
  </si>
  <si>
    <t>1322L1</t>
  </si>
  <si>
    <t>1323L1</t>
  </si>
  <si>
    <t>1332L1</t>
  </si>
  <si>
    <t>1341L1</t>
  </si>
  <si>
    <t>1342L1</t>
  </si>
  <si>
    <t>1313L3</t>
  </si>
  <si>
    <t>1322L3</t>
  </si>
  <si>
    <t>1323L3</t>
  </si>
  <si>
    <t>1332L3</t>
  </si>
  <si>
    <t>1341L3</t>
  </si>
  <si>
    <t>1342L3</t>
  </si>
  <si>
    <t>НИКЕЛЬ с квадратом</t>
  </si>
  <si>
    <t>ЗОЛОТО с квадратом</t>
  </si>
  <si>
    <t>Черт НИКЕЛЬ</t>
  </si>
  <si>
    <t>Черт ЗОЛОТО</t>
  </si>
  <si>
    <t>МУРАВЕЙ с лыской С ПЕТЛЕЙ</t>
  </si>
  <si>
    <t xml:space="preserve">Черный С квадратом </t>
  </si>
  <si>
    <t>1024Р</t>
  </si>
  <si>
    <t>1025Р</t>
  </si>
  <si>
    <t>1026Р</t>
  </si>
  <si>
    <t>Черный С Сырным кубиком</t>
  </si>
  <si>
    <t>1054Р</t>
  </si>
  <si>
    <t>1055Р</t>
  </si>
  <si>
    <t>1056Р</t>
  </si>
  <si>
    <t>1034Р1</t>
  </si>
  <si>
    <t>1035Р1</t>
  </si>
  <si>
    <t>1036Р1</t>
  </si>
  <si>
    <t>1034Р2</t>
  </si>
  <si>
    <t>1035Р2</t>
  </si>
  <si>
    <t>1036Р2</t>
  </si>
  <si>
    <t>1034Р3</t>
  </si>
  <si>
    <t>1035Р3</t>
  </si>
  <si>
    <t>1036Р3</t>
  </si>
  <si>
    <t>МУРАВЕЙ С ОТВЕРСТИЕМ</t>
  </si>
  <si>
    <t>1024N</t>
  </si>
  <si>
    <t>1025N</t>
  </si>
  <si>
    <t>1026N</t>
  </si>
  <si>
    <t xml:space="preserve">Черный С Сырным кубиком </t>
  </si>
  <si>
    <t>1054N</t>
  </si>
  <si>
    <t>1055N</t>
  </si>
  <si>
    <t>1056N</t>
  </si>
  <si>
    <t>ЗОЛОТО С квадратом</t>
  </si>
  <si>
    <t>654NF1</t>
  </si>
  <si>
    <t>655NF1</t>
  </si>
  <si>
    <t>654NL1</t>
  </si>
  <si>
    <t>655NL1</t>
  </si>
  <si>
    <t>1054NF1</t>
  </si>
  <si>
    <t>1055NF1</t>
  </si>
  <si>
    <t>1054NL1</t>
  </si>
  <si>
    <t>1055NL1</t>
  </si>
  <si>
    <t>НИКЕЛЬ С квадратом</t>
  </si>
  <si>
    <t>854NF1</t>
  </si>
  <si>
    <t>852NF1</t>
  </si>
  <si>
    <t>852NL1</t>
  </si>
  <si>
    <t>854NL1</t>
  </si>
  <si>
    <t>954NF1</t>
  </si>
  <si>
    <t>955NF1</t>
  </si>
  <si>
    <t>954NL1</t>
  </si>
  <si>
    <t>955NL1</t>
  </si>
  <si>
    <t>ДРОБЬ КРУПНАЯ с петлей</t>
  </si>
  <si>
    <t xml:space="preserve">по 8 штук на поролоне </t>
  </si>
  <si>
    <t>Черная</t>
  </si>
  <si>
    <t>907Р</t>
  </si>
  <si>
    <t>908Р</t>
  </si>
  <si>
    <t>ДРОБЬ КРУПНАЯ с отверстием</t>
  </si>
  <si>
    <t>907N</t>
  </si>
  <si>
    <t>908N</t>
  </si>
  <si>
    <t>927N</t>
  </si>
  <si>
    <t>928N</t>
  </si>
  <si>
    <t>916N2</t>
  </si>
  <si>
    <t>916N1</t>
  </si>
  <si>
    <t>926N</t>
  </si>
  <si>
    <t>956N</t>
  </si>
  <si>
    <t>916Р2</t>
  </si>
  <si>
    <t>916Р1</t>
  </si>
  <si>
    <t>5853М</t>
  </si>
  <si>
    <t>5854М</t>
  </si>
  <si>
    <t>733F11</t>
  </si>
  <si>
    <t>733L11</t>
  </si>
  <si>
    <t>ЗОЛОТО Комбинированный</t>
  </si>
  <si>
    <t>НИКЕЛЬ Комбинированный</t>
  </si>
  <si>
    <t>КАПЛЯ КРУПНАЯ с петлей</t>
  </si>
  <si>
    <t>607Р</t>
  </si>
  <si>
    <t>608Р</t>
  </si>
  <si>
    <t>В упаковке 150 см (2 цвета по 75 см)</t>
  </si>
  <si>
    <t>Внешний диаметр - 1,5 мм. Внутренний диаметр - 0,8 мм</t>
  </si>
  <si>
    <t>83М</t>
  </si>
  <si>
    <t>Набор № 3</t>
  </si>
  <si>
    <t>Красный с бисером</t>
  </si>
  <si>
    <t>Зеленый с бисером</t>
  </si>
  <si>
    <t>Белый с бисером</t>
  </si>
  <si>
    <t>Желтый с бисером</t>
  </si>
  <si>
    <t>Красный с квадратом Хамелеон</t>
  </si>
  <si>
    <t>Зеленый с квадратом Хамелеон</t>
  </si>
  <si>
    <t>Белый с квадратом Хамелеон</t>
  </si>
  <si>
    <t>Желтый с квадратом Хамелеон</t>
  </si>
  <si>
    <t>Черный с квадратом</t>
  </si>
  <si>
    <t xml:space="preserve">С коронкой и квадратом  </t>
  </si>
  <si>
    <t>Красный с квадратом</t>
  </si>
  <si>
    <t>Медный с бисером</t>
  </si>
  <si>
    <t>Медный с квадратом</t>
  </si>
  <si>
    <t>Зеленый с квадратом</t>
  </si>
  <si>
    <t xml:space="preserve">Белый с квадратом </t>
  </si>
  <si>
    <t>Черная с бисером</t>
  </si>
  <si>
    <t>Черная с квадратом</t>
  </si>
  <si>
    <t>Красная с бисером</t>
  </si>
  <si>
    <t>Красная с квадратом</t>
  </si>
  <si>
    <t>Медная с бисером</t>
  </si>
  <si>
    <t>Медная с квадратом</t>
  </si>
  <si>
    <t>Зеленая с бисером</t>
  </si>
  <si>
    <t>Зеленая с квадратом</t>
  </si>
  <si>
    <t>Белая с бисером</t>
  </si>
  <si>
    <t xml:space="preserve">Белая с квадратом </t>
  </si>
  <si>
    <t>Цветная с эксцентриком</t>
  </si>
  <si>
    <t>Цветная с квадратом</t>
  </si>
  <si>
    <t>Черная с полосками</t>
  </si>
  <si>
    <t>Красная с эксцентриком</t>
  </si>
  <si>
    <t>Красная с кошачьим глазом</t>
  </si>
  <si>
    <t>Медная с эксцентриком</t>
  </si>
  <si>
    <t>Медная с кошачьим глазом</t>
  </si>
  <si>
    <t>Зеленая с эксцентриком</t>
  </si>
  <si>
    <t>Зеленая с кошачьим глазом</t>
  </si>
  <si>
    <t>Белая с бисером Красным</t>
  </si>
  <si>
    <t>Белая с бисером Желтым</t>
  </si>
  <si>
    <t>Белая с квадратом Хамелеон</t>
  </si>
  <si>
    <t>Белая с эксцентриком Красным</t>
  </si>
  <si>
    <t>Белая с эксцентриком Желтым</t>
  </si>
  <si>
    <t>Белая с эксцентриком</t>
  </si>
  <si>
    <t>Белая с кошачьим глазом</t>
  </si>
  <si>
    <t>Черный С бисером Желтым</t>
  </si>
  <si>
    <t>Черный С бисером Красным</t>
  </si>
  <si>
    <t>Черный с квадратом Хамелеон</t>
  </si>
  <si>
    <t>Черный с Сырным кубиком</t>
  </si>
  <si>
    <t xml:space="preserve">Красный с бисером </t>
  </si>
  <si>
    <t>Красный с эксцентриком</t>
  </si>
  <si>
    <t>Красный с кошачьим глазом</t>
  </si>
  <si>
    <t>Медный с эксцентриком</t>
  </si>
  <si>
    <t>Медный с кошачьим глазом</t>
  </si>
  <si>
    <t>Зеленый с эксцентриком</t>
  </si>
  <si>
    <t>Зеленый с кошачьим глазом</t>
  </si>
  <si>
    <t>Белый с квадратом</t>
  </si>
  <si>
    <t>Белый с эксцентриком</t>
  </si>
  <si>
    <t>Белый с кошачьим глазом</t>
  </si>
  <si>
    <t>Черная с Сырным</t>
  </si>
  <si>
    <t>С коронкой и квадратом</t>
  </si>
  <si>
    <t>Черная с эксцентриком</t>
  </si>
  <si>
    <t xml:space="preserve">Черная с гранёной бусиной </t>
  </si>
  <si>
    <t xml:space="preserve">Черная с эксцентриком </t>
  </si>
  <si>
    <t>С коронкой с квадратом</t>
  </si>
  <si>
    <t>С коронкой с эксцентриком</t>
  </si>
  <si>
    <t>С коронкой  с эксцентриком</t>
  </si>
  <si>
    <t>1734М1</t>
  </si>
  <si>
    <t>2734М1</t>
  </si>
  <si>
    <t>3734М1</t>
  </si>
  <si>
    <t>4734М1</t>
  </si>
  <si>
    <t>734F11</t>
  </si>
  <si>
    <t>734L11</t>
  </si>
  <si>
    <t>936Р1</t>
  </si>
  <si>
    <t>936Р2</t>
  </si>
  <si>
    <t>936Р3</t>
  </si>
  <si>
    <t>1022Р</t>
  </si>
  <si>
    <t>1052Р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</si>
</sst>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i/>
      <u/>
      <sz val="20"/>
      <color theme="1"/>
      <name val="Calibri"/>
      <family val="2"/>
      <charset val="204"/>
      <scheme val="minor"/>
    </font>
    <font>
      <b/>
      <i/>
      <u/>
      <sz val="16"/>
      <color theme="8" tint="-0.499984740745262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u/>
      <sz val="20"/>
      <color rgb="FFFF0000"/>
      <name val="Calibri"/>
      <family val="2"/>
      <charset val="204"/>
      <scheme val="minor"/>
    </font>
    <font>
      <b/>
      <i/>
      <u/>
      <sz val="14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1"/>
      <color theme="9" tint="0.59999389629810485"/>
      <name val="Calibri"/>
      <family val="2"/>
      <charset val="204"/>
      <scheme val="minor"/>
    </font>
    <font>
      <b/>
      <i/>
      <u/>
      <sz val="14"/>
      <color rgb="FF0070C0"/>
      <name val="Calibri"/>
      <family val="2"/>
      <charset val="204"/>
      <scheme val="minor"/>
    </font>
    <font>
      <b/>
      <i/>
      <sz val="20"/>
      <color rgb="FFFF0000"/>
      <name val="Calibri"/>
      <family val="2"/>
      <charset val="204"/>
      <scheme val="minor"/>
    </font>
    <font>
      <b/>
      <i/>
      <u/>
      <sz val="16"/>
      <color theme="5" tint="-0.249977111117893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b/>
      <i/>
      <sz val="17"/>
      <color theme="1"/>
      <name val="Calibri"/>
      <family val="2"/>
      <charset val="204"/>
      <scheme val="minor"/>
    </font>
    <font>
      <b/>
      <i/>
      <u/>
      <sz val="18"/>
      <color theme="1"/>
      <name val="Calibri"/>
      <family val="2"/>
      <charset val="204"/>
      <scheme val="minor"/>
    </font>
    <font>
      <sz val="25"/>
      <color theme="1"/>
      <name val="Calibri"/>
      <family val="2"/>
      <charset val="204"/>
    </font>
    <font>
      <b/>
      <sz val="24"/>
      <color rgb="FFFF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1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0" fillId="0" borderId="0" xfId="0" applyAlignment="1">
      <alignment horizontal="center"/>
    </xf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3" fillId="2" borderId="4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6" xfId="0" applyFont="1" applyFill="1" applyBorder="1"/>
    <xf numFmtId="0" fontId="1" fillId="3" borderId="7" xfId="0" applyFont="1" applyFill="1" applyBorder="1"/>
    <xf numFmtId="0" fontId="1" fillId="3" borderId="6" xfId="0" applyFont="1" applyFill="1" applyBorder="1" applyAlignment="1">
      <alignment horizontal="right"/>
    </xf>
    <xf numFmtId="0" fontId="1" fillId="3" borderId="8" xfId="0" applyFont="1" applyFill="1" applyBorder="1"/>
    <xf numFmtId="0" fontId="4" fillId="3" borderId="2" xfId="0" applyFont="1" applyFill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0" fontId="1" fillId="3" borderId="10" xfId="0" applyFont="1" applyFill="1" applyBorder="1"/>
    <xf numFmtId="0" fontId="1" fillId="3" borderId="0" xfId="0" applyFont="1" applyFill="1" applyBorder="1"/>
    <xf numFmtId="0" fontId="1" fillId="3" borderId="11" xfId="0" applyFont="1" applyFill="1" applyBorder="1"/>
    <xf numFmtId="0" fontId="7" fillId="3" borderId="9" xfId="0" applyFont="1" applyFill="1" applyBorder="1" applyAlignment="1">
      <alignment horizontal="left"/>
    </xf>
    <xf numFmtId="0" fontId="1" fillId="3" borderId="12" xfId="0" applyFont="1" applyFill="1" applyBorder="1"/>
    <xf numFmtId="0" fontId="1" fillId="3" borderId="13" xfId="0" applyFont="1" applyFill="1" applyBorder="1"/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/>
    <xf numFmtId="0" fontId="7" fillId="3" borderId="15" xfId="0" applyFont="1" applyFill="1" applyBorder="1" applyAlignment="1">
      <alignment horizontal="left"/>
    </xf>
    <xf numFmtId="0" fontId="1" fillId="3" borderId="16" xfId="0" applyFont="1" applyFill="1" applyBorder="1"/>
    <xf numFmtId="0" fontId="1" fillId="3" borderId="17" xfId="0" applyFont="1" applyFill="1" applyBorder="1"/>
    <xf numFmtId="0" fontId="1" fillId="3" borderId="18" xfId="0" applyFont="1" applyFill="1" applyBorder="1"/>
    <xf numFmtId="0" fontId="1" fillId="3" borderId="19" xfId="0" applyFont="1" applyFill="1" applyBorder="1"/>
    <xf numFmtId="0" fontId="1" fillId="3" borderId="20" xfId="0" applyFont="1" applyFill="1" applyBorder="1"/>
    <xf numFmtId="0" fontId="1" fillId="3" borderId="21" xfId="0" applyFont="1" applyFill="1" applyBorder="1"/>
    <xf numFmtId="0" fontId="1" fillId="3" borderId="2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7" fillId="3" borderId="2" xfId="0" applyFont="1" applyFill="1" applyBorder="1" applyAlignment="1">
      <alignment horizontal="left"/>
    </xf>
    <xf numFmtId="0" fontId="1" fillId="3" borderId="23" xfId="0" applyFont="1" applyFill="1" applyBorder="1"/>
    <xf numFmtId="0" fontId="1" fillId="3" borderId="24" xfId="0" applyFont="1" applyFill="1" applyBorder="1"/>
    <xf numFmtId="0" fontId="1" fillId="3" borderId="25" xfId="0" applyFont="1" applyFill="1" applyBorder="1"/>
    <xf numFmtId="0" fontId="1" fillId="3" borderId="26" xfId="0" applyFont="1" applyFill="1" applyBorder="1"/>
    <xf numFmtId="0" fontId="1" fillId="3" borderId="27" xfId="0" applyFont="1" applyFill="1" applyBorder="1"/>
    <xf numFmtId="0" fontId="1" fillId="3" borderId="28" xfId="0" applyFont="1" applyFill="1" applyBorder="1"/>
    <xf numFmtId="0" fontId="1" fillId="3" borderId="29" xfId="0" applyFont="1" applyFill="1" applyBorder="1"/>
    <xf numFmtId="0" fontId="1" fillId="3" borderId="30" xfId="0" applyFont="1" applyFill="1" applyBorder="1"/>
    <xf numFmtId="0" fontId="1" fillId="3" borderId="31" xfId="0" applyFont="1" applyFill="1" applyBorder="1"/>
    <xf numFmtId="0" fontId="1" fillId="3" borderId="32" xfId="0" applyFont="1" applyFill="1" applyBorder="1"/>
    <xf numFmtId="0" fontId="7" fillId="3" borderId="4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left"/>
    </xf>
    <xf numFmtId="0" fontId="7" fillId="3" borderId="14" xfId="0" applyFont="1" applyFill="1" applyBorder="1" applyAlignment="1">
      <alignment horizontal="left"/>
    </xf>
    <xf numFmtId="0" fontId="1" fillId="3" borderId="33" xfId="0" applyFont="1" applyFill="1" applyBorder="1"/>
    <xf numFmtId="0" fontId="1" fillId="3" borderId="34" xfId="0" applyFont="1" applyFill="1" applyBorder="1"/>
    <xf numFmtId="0" fontId="1" fillId="3" borderId="35" xfId="0" applyFont="1" applyFill="1" applyBorder="1"/>
    <xf numFmtId="0" fontId="1" fillId="4" borderId="1" xfId="0" applyFont="1" applyFill="1" applyBorder="1"/>
    <xf numFmtId="0" fontId="1" fillId="4" borderId="3" xfId="0" applyFont="1" applyFill="1" applyBorder="1"/>
    <xf numFmtId="0" fontId="1" fillId="4" borderId="4" xfId="0" applyFont="1" applyFill="1" applyBorder="1"/>
    <xf numFmtId="0" fontId="1" fillId="3" borderId="39" xfId="0" applyFont="1" applyFill="1" applyBorder="1"/>
    <xf numFmtId="0" fontId="1" fillId="3" borderId="40" xfId="0" applyFont="1" applyFill="1" applyBorder="1"/>
    <xf numFmtId="0" fontId="1" fillId="3" borderId="41" xfId="0" applyFont="1" applyFill="1" applyBorder="1"/>
    <xf numFmtId="0" fontId="1" fillId="3" borderId="42" xfId="0" applyFont="1" applyFill="1" applyBorder="1"/>
    <xf numFmtId="0" fontId="1" fillId="3" borderId="43" xfId="0" applyFont="1" applyFill="1" applyBorder="1"/>
    <xf numFmtId="0" fontId="1" fillId="3" borderId="44" xfId="0" applyFont="1" applyFill="1" applyBorder="1"/>
    <xf numFmtId="0" fontId="7" fillId="4" borderId="45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0" fontId="1" fillId="3" borderId="1" xfId="0" applyFont="1" applyFill="1" applyBorder="1"/>
    <xf numFmtId="0" fontId="1" fillId="3" borderId="36" xfId="0" applyFont="1" applyFill="1" applyBorder="1"/>
    <xf numFmtId="0" fontId="1" fillId="3" borderId="37" xfId="0" applyFont="1" applyFill="1" applyBorder="1"/>
    <xf numFmtId="0" fontId="12" fillId="3" borderId="12" xfId="0" applyFont="1" applyFill="1" applyBorder="1"/>
    <xf numFmtId="0" fontId="12" fillId="3" borderId="13" xfId="0" applyFont="1" applyFill="1" applyBorder="1"/>
    <xf numFmtId="0" fontId="12" fillId="3" borderId="14" xfId="0" applyFont="1" applyFill="1" applyBorder="1"/>
    <xf numFmtId="0" fontId="13" fillId="3" borderId="9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13" fillId="3" borderId="0" xfId="0" applyFont="1" applyFill="1" applyBorder="1" applyAlignment="1">
      <alignment horizontal="left"/>
    </xf>
    <xf numFmtId="0" fontId="10" fillId="3" borderId="3" xfId="0" applyFont="1" applyFill="1" applyBorder="1"/>
    <xf numFmtId="0" fontId="14" fillId="3" borderId="0" xfId="0" applyFont="1" applyFill="1" applyBorder="1"/>
    <xf numFmtId="0" fontId="15" fillId="3" borderId="9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right"/>
    </xf>
    <xf numFmtId="0" fontId="1" fillId="3" borderId="19" xfId="0" applyFont="1" applyFill="1" applyBorder="1" applyAlignment="1">
      <alignment horizontal="right"/>
    </xf>
    <xf numFmtId="0" fontId="1" fillId="3" borderId="41" xfId="0" applyFont="1" applyFill="1" applyBorder="1" applyAlignment="1">
      <alignment horizontal="left"/>
    </xf>
    <xf numFmtId="0" fontId="9" fillId="3" borderId="19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18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9" fillId="3" borderId="12" xfId="0" applyFont="1" applyFill="1" applyBorder="1" applyAlignment="1">
      <alignment horizontal="center"/>
    </xf>
    <xf numFmtId="0" fontId="9" fillId="3" borderId="9" xfId="0" applyFont="1" applyFill="1" applyBorder="1" applyAlignment="1">
      <alignment horizontal="left"/>
    </xf>
    <xf numFmtId="0" fontId="9" fillId="3" borderId="11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16" fillId="5" borderId="4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0" fontId="8" fillId="5" borderId="0" xfId="0" applyFont="1" applyFill="1" applyBorder="1" applyAlignment="1">
      <alignment horizontal="center" wrapText="1"/>
    </xf>
    <xf numFmtId="0" fontId="16" fillId="5" borderId="0" xfId="0" applyFont="1" applyFill="1" applyBorder="1" applyAlignment="1">
      <alignment horizontal="center" wrapText="1"/>
    </xf>
    <xf numFmtId="0" fontId="16" fillId="5" borderId="11" xfId="0" applyFont="1" applyFill="1" applyBorder="1" applyAlignment="1">
      <alignment horizontal="center" wrapText="1"/>
    </xf>
    <xf numFmtId="0" fontId="9" fillId="2" borderId="46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wrapText="1"/>
    </xf>
    <xf numFmtId="0" fontId="9" fillId="2" borderId="47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9" fillId="3" borderId="14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left"/>
    </xf>
    <xf numFmtId="0" fontId="7" fillId="4" borderId="4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9" fillId="3" borderId="11" xfId="0" applyFont="1" applyFill="1" applyBorder="1" applyAlignment="1">
      <alignment horizontal="left"/>
    </xf>
    <xf numFmtId="0" fontId="1" fillId="3" borderId="48" xfId="0" applyFont="1" applyFill="1" applyBorder="1"/>
    <xf numFmtId="0" fontId="1" fillId="3" borderId="49" xfId="0" applyFont="1" applyFill="1" applyBorder="1"/>
    <xf numFmtId="0" fontId="9" fillId="3" borderId="30" xfId="0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1" fillId="3" borderId="50" xfId="0" applyFont="1" applyFill="1" applyBorder="1"/>
    <xf numFmtId="0" fontId="9" fillId="3" borderId="30" xfId="0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/>
    </xf>
    <xf numFmtId="0" fontId="8" fillId="6" borderId="11" xfId="0" applyFont="1" applyFill="1" applyBorder="1" applyAlignment="1">
      <alignment horizontal="center" wrapText="1"/>
    </xf>
    <xf numFmtId="0" fontId="8" fillId="6" borderId="0" xfId="0" applyFont="1" applyFill="1" applyBorder="1" applyAlignment="1">
      <alignment horizontal="center" wrapText="1"/>
    </xf>
    <xf numFmtId="0" fontId="8" fillId="6" borderId="10" xfId="0" applyFont="1" applyFill="1" applyBorder="1" applyAlignment="1">
      <alignment horizontal="center" wrapText="1"/>
    </xf>
    <xf numFmtId="0" fontId="8" fillId="6" borderId="4" xfId="0" applyFont="1" applyFill="1" applyBorder="1" applyAlignment="1">
      <alignment horizontal="center" wrapText="1"/>
    </xf>
    <xf numFmtId="0" fontId="8" fillId="6" borderId="3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0" fontId="9" fillId="5" borderId="43" xfId="0" applyFont="1" applyFill="1" applyBorder="1" applyAlignment="1">
      <alignment horizontal="center" wrapText="1"/>
    </xf>
    <xf numFmtId="0" fontId="9" fillId="5" borderId="23" xfId="0" applyFont="1" applyFill="1" applyBorder="1" applyAlignment="1">
      <alignment horizontal="center" wrapText="1"/>
    </xf>
    <xf numFmtId="0" fontId="9" fillId="5" borderId="40" xfId="0" applyFont="1" applyFill="1" applyBorder="1" applyAlignment="1">
      <alignment horizontal="center" wrapText="1"/>
    </xf>
    <xf numFmtId="0" fontId="3" fillId="6" borderId="11" xfId="0" applyFont="1" applyFill="1" applyBorder="1" applyAlignment="1">
      <alignment horizontal="center" wrapText="1"/>
    </xf>
    <xf numFmtId="0" fontId="3" fillId="6" borderId="0" xfId="0" applyFont="1" applyFill="1" applyBorder="1" applyAlignment="1">
      <alignment horizontal="center" wrapText="1"/>
    </xf>
    <xf numFmtId="0" fontId="3" fillId="6" borderId="10" xfId="0" applyFont="1" applyFill="1" applyBorder="1" applyAlignment="1">
      <alignment horizontal="center" wrapText="1"/>
    </xf>
    <xf numFmtId="0" fontId="18" fillId="5" borderId="14" xfId="0" applyFont="1" applyFill="1" applyBorder="1" applyAlignment="1">
      <alignment horizontal="center" wrapText="1"/>
    </xf>
    <xf numFmtId="0" fontId="18" fillId="5" borderId="13" xfId="0" applyFont="1" applyFill="1" applyBorder="1" applyAlignment="1">
      <alignment horizontal="center" wrapText="1"/>
    </xf>
    <xf numFmtId="0" fontId="18" fillId="5" borderId="12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/>
    </xf>
    <xf numFmtId="0" fontId="20" fillId="4" borderId="13" xfId="0" applyFont="1" applyFill="1" applyBorder="1" applyAlignment="1">
      <alignment horizontal="center"/>
    </xf>
    <xf numFmtId="0" fontId="20" fillId="4" borderId="12" xfId="0" applyFont="1" applyFill="1" applyBorder="1" applyAlignment="1">
      <alignment horizontal="center"/>
    </xf>
    <xf numFmtId="0" fontId="20" fillId="4" borderId="4" xfId="0" applyFont="1" applyFill="1" applyBorder="1" applyAlignment="1">
      <alignment horizontal="center"/>
    </xf>
    <xf numFmtId="0" fontId="20" fillId="4" borderId="3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center" wrapText="1"/>
    </xf>
    <xf numFmtId="0" fontId="8" fillId="5" borderId="13" xfId="0" applyFont="1" applyFill="1" applyBorder="1" applyAlignment="1">
      <alignment horizontal="center" wrapText="1"/>
    </xf>
    <xf numFmtId="0" fontId="8" fillId="5" borderId="12" xfId="0" applyFont="1" applyFill="1" applyBorder="1" applyAlignment="1">
      <alignment horizontal="center" wrapText="1"/>
    </xf>
    <xf numFmtId="0" fontId="6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0" fontId="11" fillId="4" borderId="13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/>
    </xf>
    <xf numFmtId="0" fontId="11" fillId="3" borderId="1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/>
    </xf>
    <xf numFmtId="0" fontId="9" fillId="3" borderId="38" xfId="0" applyFont="1" applyFill="1" applyBorder="1" applyAlignment="1">
      <alignment horizontal="center"/>
    </xf>
    <xf numFmtId="0" fontId="9" fillId="3" borderId="37" xfId="0" applyFont="1" applyFill="1" applyBorder="1" applyAlignment="1">
      <alignment horizontal="center"/>
    </xf>
    <xf numFmtId="0" fontId="8" fillId="3" borderId="3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</cellXfs>
  <cellStyles count="1">
    <cellStyle name="Обычный" xfId="0" builtinId="0"/>
  </cellStyles>
  <dxfs count="863"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g"/><Relationship Id="rId192" Type="http://schemas.openxmlformats.org/officeDocument/2006/relationships/image" Target="../media/image192.jpeg"/><Relationship Id="rId206" Type="http://schemas.openxmlformats.org/officeDocument/2006/relationships/image" Target="../media/image206.jp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281" Type="http://schemas.openxmlformats.org/officeDocument/2006/relationships/image" Target="../media/image281.jpeg"/><Relationship Id="rId286" Type="http://schemas.openxmlformats.org/officeDocument/2006/relationships/image" Target="../media/image286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g"/><Relationship Id="rId120" Type="http://schemas.openxmlformats.org/officeDocument/2006/relationships/image" Target="../media/image120.jpeg"/><Relationship Id="rId125" Type="http://schemas.openxmlformats.org/officeDocument/2006/relationships/image" Target="../media/image125.jp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g"/><Relationship Id="rId245" Type="http://schemas.openxmlformats.org/officeDocument/2006/relationships/image" Target="../media/image245.jpeg"/><Relationship Id="rId261" Type="http://schemas.openxmlformats.org/officeDocument/2006/relationships/image" Target="../media/image261.jp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g"/><Relationship Id="rId272" Type="http://schemas.openxmlformats.org/officeDocument/2006/relationships/image" Target="../media/image272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eg"/><Relationship Id="rId175" Type="http://schemas.openxmlformats.org/officeDocument/2006/relationships/image" Target="../media/image175.jp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g"/><Relationship Id="rId244" Type="http://schemas.openxmlformats.org/officeDocument/2006/relationships/image" Target="../media/image24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452437</xdr:colOff>
      <xdr:row>73</xdr:row>
      <xdr:rowOff>0</xdr:rowOff>
    </xdr:from>
    <xdr:ext cx="1739900" cy="1689100"/>
    <xdr:pic>
      <xdr:nvPicPr>
        <xdr:cNvPr id="2" name="Рисунок 1" descr="2.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2437" y="13525500"/>
          <a:ext cx="1739900" cy="1689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809625</xdr:colOff>
      <xdr:row>84</xdr:row>
      <xdr:rowOff>47625</xdr:rowOff>
    </xdr:from>
    <xdr:ext cx="1178719" cy="1792635"/>
    <xdr:pic>
      <xdr:nvPicPr>
        <xdr:cNvPr id="3" name="Рисунок 2" descr="3.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9625" y="21514594"/>
          <a:ext cx="1178719" cy="17926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1107281</xdr:colOff>
      <xdr:row>93</xdr:row>
      <xdr:rowOff>59532</xdr:rowOff>
    </xdr:from>
    <xdr:ext cx="1023939" cy="1035708"/>
    <xdr:pic>
      <xdr:nvPicPr>
        <xdr:cNvPr id="4" name="Рисунок 3" descr="4.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1981" y="17776032"/>
          <a:ext cx="1023939" cy="103570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2047876</xdr:colOff>
      <xdr:row>103</xdr:row>
      <xdr:rowOff>23812</xdr:rowOff>
    </xdr:from>
    <xdr:ext cx="479652" cy="1143001"/>
    <xdr:pic>
      <xdr:nvPicPr>
        <xdr:cNvPr id="5" name="Рисунок 4" descr="6.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047876" y="26812875"/>
          <a:ext cx="479652" cy="11430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416718</xdr:colOff>
      <xdr:row>110</xdr:row>
      <xdr:rowOff>142874</xdr:rowOff>
    </xdr:from>
    <xdr:ext cx="1524000" cy="1536700"/>
    <xdr:pic>
      <xdr:nvPicPr>
        <xdr:cNvPr id="6" name="Рисунок 5" descr="vjvjvj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6718" y="21669374"/>
          <a:ext cx="1524000" cy="1536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392906</xdr:colOff>
      <xdr:row>122</xdr:row>
      <xdr:rowOff>23812</xdr:rowOff>
    </xdr:from>
    <xdr:ext cx="1460500" cy="2032000"/>
    <xdr:pic>
      <xdr:nvPicPr>
        <xdr:cNvPr id="8" name="Рисунок 7" descr="ihyuh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92906" y="24026812"/>
          <a:ext cx="1460500" cy="2032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869156</xdr:colOff>
      <xdr:row>143</xdr:row>
      <xdr:rowOff>83344</xdr:rowOff>
    </xdr:from>
    <xdr:ext cx="1231273" cy="1464469"/>
    <xdr:pic>
      <xdr:nvPicPr>
        <xdr:cNvPr id="9" name="Рисунок 8" descr="dgsfdg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1981" y="28086844"/>
          <a:ext cx="1231273" cy="14644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35718</xdr:colOff>
      <xdr:row>156</xdr:row>
      <xdr:rowOff>166689</xdr:rowOff>
    </xdr:from>
    <xdr:ext cx="1095376" cy="970190"/>
    <xdr:pic>
      <xdr:nvPicPr>
        <xdr:cNvPr id="10" name="Рисунок 9" descr="dgfg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718" y="40135970"/>
          <a:ext cx="1095376" cy="9701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1381125</xdr:colOff>
      <xdr:row>151</xdr:row>
      <xdr:rowOff>47625</xdr:rowOff>
    </xdr:from>
    <xdr:ext cx="1206500" cy="1308100"/>
    <xdr:pic>
      <xdr:nvPicPr>
        <xdr:cNvPr id="11" name="Рисунок 10" descr="fgdg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09600" y="29575125"/>
          <a:ext cx="1206500" cy="1308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511969</xdr:colOff>
      <xdr:row>164</xdr:row>
      <xdr:rowOff>71438</xdr:rowOff>
    </xdr:from>
    <xdr:ext cx="1574800" cy="1346200"/>
    <xdr:pic>
      <xdr:nvPicPr>
        <xdr:cNvPr id="12" name="Рисунок 11" descr="fgbdfgfg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1969" y="32265938"/>
          <a:ext cx="1574800" cy="1346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1119188</xdr:colOff>
      <xdr:row>173</xdr:row>
      <xdr:rowOff>83344</xdr:rowOff>
    </xdr:from>
    <xdr:ext cx="1285875" cy="1145401"/>
    <xdr:pic>
      <xdr:nvPicPr>
        <xdr:cNvPr id="13" name="Рисунок 12" descr="fh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19188" y="44124563"/>
          <a:ext cx="1285875" cy="11454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190500</xdr:colOff>
      <xdr:row>178</xdr:row>
      <xdr:rowOff>119063</xdr:rowOff>
    </xdr:from>
    <xdr:ext cx="1321594" cy="934230"/>
    <xdr:pic>
      <xdr:nvPicPr>
        <xdr:cNvPr id="14" name="Рисунок 13" descr="fhggdfhgdh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0500" y="45350907"/>
          <a:ext cx="1321594" cy="9342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583407</xdr:colOff>
      <xdr:row>186</xdr:row>
      <xdr:rowOff>59532</xdr:rowOff>
    </xdr:from>
    <xdr:ext cx="1435100" cy="1435100"/>
    <xdr:pic>
      <xdr:nvPicPr>
        <xdr:cNvPr id="15" name="Рисунок 14" descr="hsfgds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83407" y="36826032"/>
          <a:ext cx="1435100" cy="1435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1143000</xdr:colOff>
      <xdr:row>195</xdr:row>
      <xdr:rowOff>11906</xdr:rowOff>
    </xdr:from>
    <xdr:ext cx="1250156" cy="1115004"/>
    <xdr:pic>
      <xdr:nvPicPr>
        <xdr:cNvPr id="16" name="Рисунок 15" descr="fdgdfgd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43000" y="49315687"/>
          <a:ext cx="1250156" cy="111500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154782</xdr:colOff>
      <xdr:row>200</xdr:row>
      <xdr:rowOff>11906</xdr:rowOff>
    </xdr:from>
    <xdr:ext cx="1333499" cy="1132619"/>
    <xdr:pic>
      <xdr:nvPicPr>
        <xdr:cNvPr id="17" name="Рисунок 16" descr="fgdfg.jpg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b="7986"/>
        <a:stretch/>
      </xdr:blipFill>
      <xdr:spPr>
        <a:xfrm>
          <a:off x="154782" y="50506312"/>
          <a:ext cx="1333499" cy="11326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464344</xdr:colOff>
      <xdr:row>208</xdr:row>
      <xdr:rowOff>130968</xdr:rowOff>
    </xdr:from>
    <xdr:ext cx="1574800" cy="1600200"/>
    <xdr:pic>
      <xdr:nvPicPr>
        <xdr:cNvPr id="18" name="Рисунок 17" descr="gsdfgfgd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64344" y="41469468"/>
          <a:ext cx="1574800" cy="16002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1226343</xdr:colOff>
      <xdr:row>272</xdr:row>
      <xdr:rowOff>23814</xdr:rowOff>
    </xdr:from>
    <xdr:ext cx="1250156" cy="1169871"/>
    <xdr:pic>
      <xdr:nvPicPr>
        <xdr:cNvPr id="23" name="Рисунок 22" descr="fgdffghdfdfhfhdehf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07218" y="52601814"/>
          <a:ext cx="1250156" cy="11698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1381124</xdr:colOff>
      <xdr:row>283</xdr:row>
      <xdr:rowOff>85836</xdr:rowOff>
    </xdr:from>
    <xdr:ext cx="1095376" cy="1299167"/>
    <xdr:pic>
      <xdr:nvPicPr>
        <xdr:cNvPr id="25" name="Рисунок 24" descr="fgdfgdfgdgfgdfgfgd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381124" y="73618836"/>
          <a:ext cx="1095376" cy="12991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1273969</xdr:colOff>
      <xdr:row>290</xdr:row>
      <xdr:rowOff>35719</xdr:rowOff>
    </xdr:from>
    <xdr:ext cx="1226344" cy="1075740"/>
    <xdr:pic>
      <xdr:nvPicPr>
        <xdr:cNvPr id="26" name="Рисунок 25" descr="svfgfggdfgdgd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73969" y="75271313"/>
          <a:ext cx="1226344" cy="10757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1309688</xdr:colOff>
      <xdr:row>296</xdr:row>
      <xdr:rowOff>47623</xdr:rowOff>
    </xdr:from>
    <xdr:ext cx="1107281" cy="1083970"/>
    <xdr:pic>
      <xdr:nvPicPr>
        <xdr:cNvPr id="27" name="Рисунок 26" descr="fgetdfgydhfdrghy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4838" y="57197623"/>
          <a:ext cx="1107281" cy="10839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1238248</xdr:colOff>
      <xdr:row>308</xdr:row>
      <xdr:rowOff>95250</xdr:rowOff>
    </xdr:from>
    <xdr:ext cx="1321596" cy="1029207"/>
    <xdr:pic>
      <xdr:nvPicPr>
        <xdr:cNvPr id="28" name="Рисунок 27" descr="hdhdhdhfh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238248" y="79724250"/>
          <a:ext cx="1321596" cy="10292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1333498</xdr:colOff>
      <xdr:row>302</xdr:row>
      <xdr:rowOff>95251</xdr:rowOff>
    </xdr:from>
    <xdr:ext cx="1047751" cy="1036722"/>
    <xdr:pic>
      <xdr:nvPicPr>
        <xdr:cNvPr id="29" name="Рисунок 28" descr="gsfgdfgfgd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09598" y="58388251"/>
          <a:ext cx="1047751" cy="103672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1309687</xdr:colOff>
      <xdr:row>314</xdr:row>
      <xdr:rowOff>23814</xdr:rowOff>
    </xdr:from>
    <xdr:ext cx="1202531" cy="1123119"/>
    <xdr:pic>
      <xdr:nvPicPr>
        <xdr:cNvPr id="30" name="Рисунок 29" descr="gxbgbcbxcxbx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4362" y="60602814"/>
          <a:ext cx="1202531" cy="11231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1690687</xdr:colOff>
      <xdr:row>331</xdr:row>
      <xdr:rowOff>59530</xdr:rowOff>
    </xdr:from>
    <xdr:ext cx="805816" cy="857252"/>
    <xdr:pic>
      <xdr:nvPicPr>
        <xdr:cNvPr id="33" name="Рисунок 32" descr="sfdgtfdfhgdh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90687" y="81748311"/>
          <a:ext cx="805816" cy="8572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1619251</xdr:colOff>
      <xdr:row>335</xdr:row>
      <xdr:rowOff>51595</xdr:rowOff>
    </xdr:from>
    <xdr:ext cx="869155" cy="684789"/>
    <xdr:pic>
      <xdr:nvPicPr>
        <xdr:cNvPr id="34" name="Рисунок 33" descr="fhgfdfhgdhdfh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619251" y="83895408"/>
          <a:ext cx="869155" cy="68478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1611865</xdr:colOff>
      <xdr:row>343</xdr:row>
      <xdr:rowOff>29984</xdr:rowOff>
    </xdr:from>
    <xdr:ext cx="971791" cy="632250"/>
    <xdr:pic>
      <xdr:nvPicPr>
        <xdr:cNvPr id="37" name="Рисунок 36" descr="dfgssgsdfgsfgtg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1781636" y="89692869"/>
          <a:ext cx="632250" cy="9717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1547812</xdr:colOff>
      <xdr:row>346</xdr:row>
      <xdr:rowOff>83344</xdr:rowOff>
    </xdr:from>
    <xdr:ext cx="1135061" cy="785811"/>
    <xdr:pic>
      <xdr:nvPicPr>
        <xdr:cNvPr id="39" name="Рисунок 38" descr="ertrhyrthyrt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547812" y="90642282"/>
          <a:ext cx="1135061" cy="7858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1821657</xdr:colOff>
      <xdr:row>350</xdr:row>
      <xdr:rowOff>95249</xdr:rowOff>
    </xdr:from>
    <xdr:ext cx="857249" cy="753626"/>
    <xdr:pic>
      <xdr:nvPicPr>
        <xdr:cNvPr id="40" name="Рисунок 39" descr="dfhgdhhdh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821657" y="91618593"/>
          <a:ext cx="857249" cy="7536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1547812</xdr:colOff>
      <xdr:row>354</xdr:row>
      <xdr:rowOff>59530</xdr:rowOff>
    </xdr:from>
    <xdr:ext cx="1107281" cy="833571"/>
    <xdr:pic>
      <xdr:nvPicPr>
        <xdr:cNvPr id="41" name="Рисунок 40" descr="fhgdfdfhd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547812" y="92547280"/>
          <a:ext cx="1107281" cy="8335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1774032</xdr:colOff>
      <xdr:row>358</xdr:row>
      <xdr:rowOff>83344</xdr:rowOff>
    </xdr:from>
    <xdr:ext cx="865480" cy="761999"/>
    <xdr:pic>
      <xdr:nvPicPr>
        <xdr:cNvPr id="42" name="Рисунок 41" descr="dgsgsgdg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774032" y="93535500"/>
          <a:ext cx="865480" cy="761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1583532</xdr:colOff>
      <xdr:row>362</xdr:row>
      <xdr:rowOff>107158</xdr:rowOff>
    </xdr:from>
    <xdr:ext cx="1059656" cy="784146"/>
    <xdr:pic>
      <xdr:nvPicPr>
        <xdr:cNvPr id="43" name="Рисунок 42" descr="fdghdfgfgdfg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583532" y="94523721"/>
          <a:ext cx="1059656" cy="7841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1750218</xdr:colOff>
      <xdr:row>367</xdr:row>
      <xdr:rowOff>23813</xdr:rowOff>
    </xdr:from>
    <xdr:ext cx="892970" cy="650950"/>
    <xdr:pic>
      <xdr:nvPicPr>
        <xdr:cNvPr id="44" name="Рисунок 43" descr="dfgfgdfgdf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750218" y="95642907"/>
          <a:ext cx="892970" cy="6509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1416843</xdr:colOff>
      <xdr:row>370</xdr:row>
      <xdr:rowOff>107156</xdr:rowOff>
    </xdr:from>
    <xdr:ext cx="1214438" cy="752306"/>
    <xdr:pic>
      <xdr:nvPicPr>
        <xdr:cNvPr id="45" name="Рисунок 44" descr="dgsdgsg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16843" y="96452531"/>
          <a:ext cx="1214438" cy="7523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1654969</xdr:colOff>
      <xdr:row>374</xdr:row>
      <xdr:rowOff>95251</xdr:rowOff>
    </xdr:from>
    <xdr:ext cx="869156" cy="802298"/>
    <xdr:pic>
      <xdr:nvPicPr>
        <xdr:cNvPr id="46" name="Рисунок 45" descr="erfsdfsdfsdf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654969" y="97405032"/>
          <a:ext cx="869156" cy="8022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1440657</xdr:colOff>
      <xdr:row>380</xdr:row>
      <xdr:rowOff>35719</xdr:rowOff>
    </xdr:from>
    <xdr:ext cx="1095376" cy="800467"/>
    <xdr:pic>
      <xdr:nvPicPr>
        <xdr:cNvPr id="51" name="Рисунок 50" descr="dhdhdfhdhfd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440657" y="98798063"/>
          <a:ext cx="1095376" cy="8004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1512094</xdr:colOff>
      <xdr:row>384</xdr:row>
      <xdr:rowOff>190500</xdr:rowOff>
    </xdr:from>
    <xdr:ext cx="1035844" cy="693282"/>
    <xdr:pic>
      <xdr:nvPicPr>
        <xdr:cNvPr id="52" name="Рисунок 51" descr="ghdfhfdh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512094" y="95857219"/>
          <a:ext cx="1035844" cy="6932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1452562</xdr:colOff>
      <xdr:row>388</xdr:row>
      <xdr:rowOff>71437</xdr:rowOff>
    </xdr:from>
    <xdr:ext cx="1014413" cy="845344"/>
    <xdr:pic>
      <xdr:nvPicPr>
        <xdr:cNvPr id="53" name="Рисунок 52" descr="dfsdfgsfsdfgfd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52562" y="101000718"/>
          <a:ext cx="1014413" cy="8453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1535905</xdr:colOff>
      <xdr:row>393</xdr:row>
      <xdr:rowOff>23812</xdr:rowOff>
    </xdr:from>
    <xdr:ext cx="928688" cy="863134"/>
    <xdr:pic>
      <xdr:nvPicPr>
        <xdr:cNvPr id="54" name="Рисунок 53" descr="dgsgsgds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35905" y="102155625"/>
          <a:ext cx="928688" cy="8631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1535905</xdr:colOff>
      <xdr:row>407</xdr:row>
      <xdr:rowOff>178593</xdr:rowOff>
    </xdr:from>
    <xdr:ext cx="1152171" cy="916781"/>
    <xdr:pic>
      <xdr:nvPicPr>
        <xdr:cNvPr id="55" name="Рисунок 54" descr="chbdfhgdhgf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535905" y="105679874"/>
          <a:ext cx="1152171" cy="9167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1607344</xdr:colOff>
      <xdr:row>413</xdr:row>
      <xdr:rowOff>11906</xdr:rowOff>
    </xdr:from>
    <xdr:ext cx="953721" cy="845344"/>
    <xdr:pic>
      <xdr:nvPicPr>
        <xdr:cNvPr id="56" name="Рисунок 55" descr="hygfhgjfhgjfhg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607344" y="106953844"/>
          <a:ext cx="953721" cy="8453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1500188</xdr:colOff>
      <xdr:row>417</xdr:row>
      <xdr:rowOff>166688</xdr:rowOff>
    </xdr:from>
    <xdr:ext cx="1160095" cy="904874"/>
    <xdr:pic>
      <xdr:nvPicPr>
        <xdr:cNvPr id="57" name="Рисунок 56" descr="gsfgdgsgdhgdf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500188" y="108073032"/>
          <a:ext cx="1160095" cy="9048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1726406</xdr:colOff>
      <xdr:row>422</xdr:row>
      <xdr:rowOff>226219</xdr:rowOff>
    </xdr:from>
    <xdr:ext cx="821531" cy="874193"/>
    <xdr:pic>
      <xdr:nvPicPr>
        <xdr:cNvPr id="58" name="Рисунок 57" descr="dsfdsfdgfdgd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726406" y="109335094"/>
          <a:ext cx="821531" cy="8741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1512093</xdr:colOff>
      <xdr:row>427</xdr:row>
      <xdr:rowOff>190500</xdr:rowOff>
    </xdr:from>
    <xdr:ext cx="1095376" cy="876301"/>
    <xdr:pic>
      <xdr:nvPicPr>
        <xdr:cNvPr id="59" name="Рисунок 58" descr="dfhdfgddg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512093" y="110501906"/>
          <a:ext cx="1095376" cy="87630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1607343</xdr:colOff>
      <xdr:row>433</xdr:row>
      <xdr:rowOff>35721</xdr:rowOff>
    </xdr:from>
    <xdr:ext cx="926820" cy="845342"/>
    <xdr:pic>
      <xdr:nvPicPr>
        <xdr:cNvPr id="60" name="Рисунок 59" descr="jholkehjkw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07343" y="111787784"/>
          <a:ext cx="926820" cy="8453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1297782</xdr:colOff>
      <xdr:row>489</xdr:row>
      <xdr:rowOff>226218</xdr:rowOff>
    </xdr:from>
    <xdr:ext cx="1270000" cy="990600"/>
    <xdr:pic>
      <xdr:nvPicPr>
        <xdr:cNvPr id="65" name="Рисунок 64" descr="sdgsgsdg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11982" y="111059118"/>
          <a:ext cx="1270000" cy="990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1488281</xdr:colOff>
      <xdr:row>496</xdr:row>
      <xdr:rowOff>47625</xdr:rowOff>
    </xdr:from>
    <xdr:ext cx="1047751" cy="880556"/>
    <xdr:pic>
      <xdr:nvPicPr>
        <xdr:cNvPr id="66" name="Рисунок 65" descr="zsoixhncvijgvoajk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488281" y="123134438"/>
          <a:ext cx="1047751" cy="8805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1178719</xdr:colOff>
      <xdr:row>501</xdr:row>
      <xdr:rowOff>59531</xdr:rowOff>
    </xdr:from>
    <xdr:ext cx="1263300" cy="1023938"/>
    <xdr:pic>
      <xdr:nvPicPr>
        <xdr:cNvPr id="67" name="Рисунок 66" descr="]lgl]pg[kxfgs['l;gs'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78719" y="131778375"/>
          <a:ext cx="1263300" cy="10239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1309687</xdr:colOff>
      <xdr:row>554</xdr:row>
      <xdr:rowOff>47625</xdr:rowOff>
    </xdr:from>
    <xdr:ext cx="1219200" cy="977900"/>
    <xdr:pic>
      <xdr:nvPicPr>
        <xdr:cNvPr id="68" name="Рисунок 67" descr="sfdgds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309687" y="147411281"/>
          <a:ext cx="1219200" cy="977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1393032</xdr:colOff>
      <xdr:row>549</xdr:row>
      <xdr:rowOff>11906</xdr:rowOff>
    </xdr:from>
    <xdr:ext cx="1231900" cy="850900"/>
    <xdr:pic>
      <xdr:nvPicPr>
        <xdr:cNvPr id="69" name="Рисунок 68" descr="hx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393032" y="146173031"/>
          <a:ext cx="1231900" cy="850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1357312</xdr:colOff>
      <xdr:row>544</xdr:row>
      <xdr:rowOff>71437</xdr:rowOff>
    </xdr:from>
    <xdr:ext cx="1155700" cy="773906"/>
    <xdr:pic>
      <xdr:nvPicPr>
        <xdr:cNvPr id="70" name="Рисунок 69" descr="fhg.jpg"/>
        <xdr:cNvPicPr>
          <a:picLocks noChangeAspect="1"/>
        </xdr:cNvPicPr>
      </xdr:nvPicPr>
      <xdr:blipFill rotWithShape="1">
        <a:blip xmlns:r="http://schemas.openxmlformats.org/officeDocument/2006/relationships" r:embed="rId50" cstate="print"/>
        <a:srcRect t="13393" b="14062"/>
        <a:stretch/>
      </xdr:blipFill>
      <xdr:spPr>
        <a:xfrm>
          <a:off x="1357312" y="145030031"/>
          <a:ext cx="1155700" cy="773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1440656</xdr:colOff>
      <xdr:row>539</xdr:row>
      <xdr:rowOff>35717</xdr:rowOff>
    </xdr:from>
    <xdr:ext cx="1151659" cy="833439"/>
    <xdr:pic>
      <xdr:nvPicPr>
        <xdr:cNvPr id="71" name="Рисунок 70" descr="asfsgd.jpg"/>
        <xdr:cNvPicPr>
          <a:picLocks noChangeAspect="1"/>
        </xdr:cNvPicPr>
      </xdr:nvPicPr>
      <xdr:blipFill rotWithShape="1">
        <a:blip xmlns:r="http://schemas.openxmlformats.org/officeDocument/2006/relationships" r:embed="rId51" cstate="print"/>
        <a:srcRect t="9876" b="12524"/>
        <a:stretch/>
      </xdr:blipFill>
      <xdr:spPr>
        <a:xfrm>
          <a:off x="1440656" y="143791780"/>
          <a:ext cx="1151659" cy="8334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1464468</xdr:colOff>
      <xdr:row>534</xdr:row>
      <xdr:rowOff>59532</xdr:rowOff>
    </xdr:from>
    <xdr:ext cx="1095376" cy="844352"/>
    <xdr:pic>
      <xdr:nvPicPr>
        <xdr:cNvPr id="72" name="Рисунок 71" descr="dfhgdy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464468" y="142613063"/>
          <a:ext cx="1095376" cy="8443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1226344</xdr:colOff>
      <xdr:row>560</xdr:row>
      <xdr:rowOff>71438</xdr:rowOff>
    </xdr:from>
    <xdr:ext cx="1231900" cy="977900"/>
    <xdr:pic>
      <xdr:nvPicPr>
        <xdr:cNvPr id="73" name="Рисунок 72" descr="fdgd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226344" y="148875751"/>
          <a:ext cx="1231900" cy="977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1416843</xdr:colOff>
      <xdr:row>566</xdr:row>
      <xdr:rowOff>35719</xdr:rowOff>
    </xdr:from>
    <xdr:ext cx="1130300" cy="1003300"/>
    <xdr:pic>
      <xdr:nvPicPr>
        <xdr:cNvPr id="74" name="Рисунок 73" descr="zxcfvzczx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416843" y="150280688"/>
          <a:ext cx="1130300" cy="1003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1178719</xdr:colOff>
      <xdr:row>572</xdr:row>
      <xdr:rowOff>130967</xdr:rowOff>
    </xdr:from>
    <xdr:ext cx="1282700" cy="889000"/>
    <xdr:pic>
      <xdr:nvPicPr>
        <xdr:cNvPr id="75" name="Рисунок 74" descr="dfvsaadf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178719" y="151816592"/>
          <a:ext cx="1282700" cy="889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1285875</xdr:colOff>
      <xdr:row>590</xdr:row>
      <xdr:rowOff>59530</xdr:rowOff>
    </xdr:from>
    <xdr:ext cx="1190625" cy="1011391"/>
    <xdr:pic>
      <xdr:nvPicPr>
        <xdr:cNvPr id="76" name="Рисунок 75" descr="zdfszdfs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285875" y="156079030"/>
          <a:ext cx="1190625" cy="10113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1452561</xdr:colOff>
      <xdr:row>601</xdr:row>
      <xdr:rowOff>23812</xdr:rowOff>
    </xdr:from>
    <xdr:ext cx="1074146" cy="857251"/>
    <xdr:pic>
      <xdr:nvPicPr>
        <xdr:cNvPr id="77" name="Рисунок 76" descr="zsdscf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14361" y="132040312"/>
          <a:ext cx="1074146" cy="8572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1381126</xdr:colOff>
      <xdr:row>768</xdr:row>
      <xdr:rowOff>23813</xdr:rowOff>
    </xdr:from>
    <xdr:ext cx="1095374" cy="646271"/>
    <xdr:pic>
      <xdr:nvPicPr>
        <xdr:cNvPr id="78" name="Рисунок 77" descr="ghdgjh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09601" y="169759313"/>
          <a:ext cx="1095374" cy="6462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1535907</xdr:colOff>
      <xdr:row>771</xdr:row>
      <xdr:rowOff>142875</xdr:rowOff>
    </xdr:from>
    <xdr:ext cx="1041400" cy="723900"/>
    <xdr:pic>
      <xdr:nvPicPr>
        <xdr:cNvPr id="79" name="Рисунок 78" descr="rth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11982" y="170449875"/>
          <a:ext cx="1041400" cy="7239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1607345</xdr:colOff>
      <xdr:row>795</xdr:row>
      <xdr:rowOff>23812</xdr:rowOff>
    </xdr:from>
    <xdr:ext cx="800100" cy="660400"/>
    <xdr:pic>
      <xdr:nvPicPr>
        <xdr:cNvPr id="80" name="Рисунок 79" descr="p;fmkgn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07220" y="175283812"/>
          <a:ext cx="800100" cy="660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250030</xdr:colOff>
      <xdr:row>820</xdr:row>
      <xdr:rowOff>95248</xdr:rowOff>
    </xdr:from>
    <xdr:ext cx="2131219" cy="1404291"/>
    <xdr:pic>
      <xdr:nvPicPr>
        <xdr:cNvPr id="81" name="Рисунок 80" descr="fhg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50030" y="211466904"/>
          <a:ext cx="2131219" cy="14042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464343</xdr:colOff>
      <xdr:row>840</xdr:row>
      <xdr:rowOff>214312</xdr:rowOff>
    </xdr:from>
    <xdr:ext cx="1785937" cy="1657221"/>
    <xdr:pic>
      <xdr:nvPicPr>
        <xdr:cNvPr id="82" name="Рисунок 81" descr="sghdg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64343" y="216372281"/>
          <a:ext cx="1785937" cy="165722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440530</xdr:colOff>
      <xdr:row>850</xdr:row>
      <xdr:rowOff>107156</xdr:rowOff>
    </xdr:from>
    <xdr:ext cx="1872749" cy="1357313"/>
    <xdr:pic>
      <xdr:nvPicPr>
        <xdr:cNvPr id="83" name="Рисунок 82" descr="sfdgfs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40530" y="218658281"/>
          <a:ext cx="1872749" cy="13573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1333499</xdr:colOff>
      <xdr:row>884</xdr:row>
      <xdr:rowOff>23814</xdr:rowOff>
    </xdr:from>
    <xdr:ext cx="1143001" cy="1101688"/>
    <xdr:pic>
      <xdr:nvPicPr>
        <xdr:cNvPr id="84" name="Рисунок 83" descr="hd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9599" y="190142814"/>
          <a:ext cx="1143001" cy="1101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988218</xdr:colOff>
      <xdr:row>929</xdr:row>
      <xdr:rowOff>83345</xdr:rowOff>
    </xdr:from>
    <xdr:ext cx="1651000" cy="1193800"/>
    <xdr:pic>
      <xdr:nvPicPr>
        <xdr:cNvPr id="85" name="Рисунок 84" descr="sfdhg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07218" y="198774845"/>
          <a:ext cx="1651000" cy="1193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904875</xdr:colOff>
      <xdr:row>936</xdr:row>
      <xdr:rowOff>107156</xdr:rowOff>
    </xdr:from>
    <xdr:ext cx="1676400" cy="1054100"/>
    <xdr:pic>
      <xdr:nvPicPr>
        <xdr:cNvPr id="86" name="Рисунок 85" descr="dfdfh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09600" y="200132156"/>
          <a:ext cx="1676400" cy="1054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952500</xdr:colOff>
      <xdr:row>943</xdr:row>
      <xdr:rowOff>107156</xdr:rowOff>
    </xdr:from>
    <xdr:ext cx="1625600" cy="1168400"/>
    <xdr:pic>
      <xdr:nvPicPr>
        <xdr:cNvPr id="87" name="Рисунок 86" descr="dfgjhdgh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09600" y="201465656"/>
          <a:ext cx="1625600" cy="1168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976313</xdr:colOff>
      <xdr:row>951</xdr:row>
      <xdr:rowOff>0</xdr:rowOff>
    </xdr:from>
    <xdr:ext cx="1485900" cy="914400"/>
    <xdr:pic>
      <xdr:nvPicPr>
        <xdr:cNvPr id="88" name="Рисунок 87" descr="fdhgdfghfg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04838" y="202882500"/>
          <a:ext cx="1485900" cy="914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940594</xdr:colOff>
      <xdr:row>957</xdr:row>
      <xdr:rowOff>166688</xdr:rowOff>
    </xdr:from>
    <xdr:ext cx="1587500" cy="1117600"/>
    <xdr:pic>
      <xdr:nvPicPr>
        <xdr:cNvPr id="89" name="Рисунок 88" descr="dfhgdf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07219" y="204192188"/>
          <a:ext cx="1587500" cy="1117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952500</xdr:colOff>
      <xdr:row>964</xdr:row>
      <xdr:rowOff>83342</xdr:rowOff>
    </xdr:from>
    <xdr:ext cx="1536700" cy="1257300"/>
    <xdr:pic>
      <xdr:nvPicPr>
        <xdr:cNvPr id="90" name="Рисунок 89" descr="fg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09600" y="205442342"/>
          <a:ext cx="1536700" cy="1257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1023937</xdr:colOff>
      <xdr:row>971</xdr:row>
      <xdr:rowOff>142875</xdr:rowOff>
    </xdr:from>
    <xdr:ext cx="1536700" cy="1143000"/>
    <xdr:pic>
      <xdr:nvPicPr>
        <xdr:cNvPr id="91" name="Рисунок 90" descr="fdg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14362" y="206835375"/>
          <a:ext cx="1536700" cy="1143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976312</xdr:colOff>
      <xdr:row>978</xdr:row>
      <xdr:rowOff>178594</xdr:rowOff>
    </xdr:from>
    <xdr:ext cx="1562100" cy="889000"/>
    <xdr:pic>
      <xdr:nvPicPr>
        <xdr:cNvPr id="92" name="Рисунок 91" descr="pohkpojk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14362" y="208204594"/>
          <a:ext cx="1562100" cy="889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1357313</xdr:colOff>
      <xdr:row>1077</xdr:row>
      <xdr:rowOff>35719</xdr:rowOff>
    </xdr:from>
    <xdr:ext cx="1115598" cy="857249"/>
    <xdr:pic>
      <xdr:nvPicPr>
        <xdr:cNvPr id="93" name="Рисунок 92" descr="sdgsd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04838" y="213395719"/>
          <a:ext cx="1115598" cy="857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1166813</xdr:colOff>
      <xdr:row>1082</xdr:row>
      <xdr:rowOff>95250</xdr:rowOff>
    </xdr:from>
    <xdr:ext cx="1282700" cy="825500"/>
    <xdr:pic>
      <xdr:nvPicPr>
        <xdr:cNvPr id="94" name="Рисунок 93" descr="fghthgd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04838" y="214407750"/>
          <a:ext cx="1282700" cy="825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1357313</xdr:colOff>
      <xdr:row>1087</xdr:row>
      <xdr:rowOff>23813</xdr:rowOff>
    </xdr:from>
    <xdr:ext cx="1139240" cy="857250"/>
    <xdr:pic>
      <xdr:nvPicPr>
        <xdr:cNvPr id="95" name="Рисунок 94" descr="sdgsd;'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04838" y="215288813"/>
          <a:ext cx="1139240" cy="857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1476375</xdr:colOff>
      <xdr:row>1128</xdr:row>
      <xdr:rowOff>0</xdr:rowOff>
    </xdr:from>
    <xdr:ext cx="1023937" cy="631428"/>
    <xdr:pic>
      <xdr:nvPicPr>
        <xdr:cNvPr id="96" name="Рисунок 95" descr="sdg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476375" y="287190656"/>
          <a:ext cx="1023937" cy="6314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1547813</xdr:colOff>
      <xdr:row>1132</xdr:row>
      <xdr:rowOff>35719</xdr:rowOff>
    </xdr:from>
    <xdr:ext cx="916781" cy="624027"/>
    <xdr:pic>
      <xdr:nvPicPr>
        <xdr:cNvPr id="97" name="Рисунок 96" descr="deg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547813" y="288190782"/>
          <a:ext cx="916781" cy="62402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1428750</xdr:colOff>
      <xdr:row>1136</xdr:row>
      <xdr:rowOff>1</xdr:rowOff>
    </xdr:from>
    <xdr:ext cx="988219" cy="684819"/>
    <xdr:pic>
      <xdr:nvPicPr>
        <xdr:cNvPr id="98" name="Рисунок 97" descr="sdgth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428750" y="289119470"/>
          <a:ext cx="988219" cy="6848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1535907</xdr:colOff>
      <xdr:row>1140</xdr:row>
      <xdr:rowOff>47625</xdr:rowOff>
    </xdr:from>
    <xdr:ext cx="845344" cy="617752"/>
    <xdr:pic>
      <xdr:nvPicPr>
        <xdr:cNvPr id="99" name="Рисунок 98" descr="dfd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535907" y="290131500"/>
          <a:ext cx="845344" cy="6177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1488281</xdr:colOff>
      <xdr:row>1144</xdr:row>
      <xdr:rowOff>35720</xdr:rowOff>
    </xdr:from>
    <xdr:ext cx="988219" cy="794650"/>
    <xdr:pic>
      <xdr:nvPicPr>
        <xdr:cNvPr id="100" name="Рисунок 99" descr="fhgdfhg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11981" y="228064220"/>
          <a:ext cx="988219" cy="7946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1393032</xdr:colOff>
      <xdr:row>1149</xdr:row>
      <xdr:rowOff>23812</xdr:rowOff>
    </xdr:from>
    <xdr:ext cx="1044088" cy="857251"/>
    <xdr:pic>
      <xdr:nvPicPr>
        <xdr:cNvPr id="101" name="Рисунок 100" descr="dgsdfg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11982" y="229004812"/>
          <a:ext cx="1044088" cy="8572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1500187</xdr:colOff>
      <xdr:row>1154</xdr:row>
      <xdr:rowOff>119062</xdr:rowOff>
    </xdr:from>
    <xdr:ext cx="881062" cy="735946"/>
    <xdr:pic>
      <xdr:nvPicPr>
        <xdr:cNvPr id="102" name="Рисунок 101" descr="dgsgfdgdg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14362" y="230052562"/>
          <a:ext cx="881062" cy="7359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1083469</xdr:colOff>
      <xdr:row>1159</xdr:row>
      <xdr:rowOff>35718</xdr:rowOff>
    </xdr:from>
    <xdr:ext cx="1279139" cy="845344"/>
    <xdr:pic>
      <xdr:nvPicPr>
        <xdr:cNvPr id="103" name="Рисунок 102" descr="sfhd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07219" y="230921718"/>
          <a:ext cx="1279139" cy="8453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1464469</xdr:colOff>
      <xdr:row>1326</xdr:row>
      <xdr:rowOff>59532</xdr:rowOff>
    </xdr:from>
    <xdr:ext cx="1095375" cy="856778"/>
    <xdr:pic>
      <xdr:nvPicPr>
        <xdr:cNvPr id="105" name="Рисунок 104" descr="nxcvnxn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607219" y="267331032"/>
          <a:ext cx="1095375" cy="85677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1785938</xdr:colOff>
      <xdr:row>1399</xdr:row>
      <xdr:rowOff>23812</xdr:rowOff>
    </xdr:from>
    <xdr:ext cx="774425" cy="607219"/>
    <xdr:pic>
      <xdr:nvPicPr>
        <xdr:cNvPr id="106" name="Рисунок 105" descr="sgsggg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604838" y="280249312"/>
          <a:ext cx="774425" cy="60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1190626</xdr:colOff>
      <xdr:row>1427</xdr:row>
      <xdr:rowOff>95249</xdr:rowOff>
    </xdr:from>
    <xdr:ext cx="1212106" cy="940594"/>
    <xdr:pic>
      <xdr:nvPicPr>
        <xdr:cNvPr id="107" name="Рисунок 106" descr="sdfgtsdfg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609601" y="285083249"/>
          <a:ext cx="1212106" cy="9405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1678781</xdr:colOff>
      <xdr:row>1441</xdr:row>
      <xdr:rowOff>23813</xdr:rowOff>
    </xdr:from>
    <xdr:ext cx="916781" cy="845476"/>
    <xdr:pic>
      <xdr:nvPicPr>
        <xdr:cNvPr id="108" name="Рисунок 107" descr="gvbxbxb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678781" y="362831063"/>
          <a:ext cx="916781" cy="8454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1452562</xdr:colOff>
      <xdr:row>1456</xdr:row>
      <xdr:rowOff>59531</xdr:rowOff>
    </xdr:from>
    <xdr:ext cx="1007119" cy="631032"/>
    <xdr:pic>
      <xdr:nvPicPr>
        <xdr:cNvPr id="109" name="Рисунок 108" descr="hdfhdbdbf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614362" y="290381531"/>
          <a:ext cx="1007119" cy="6310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1559719</xdr:colOff>
      <xdr:row>1459</xdr:row>
      <xdr:rowOff>130970</xdr:rowOff>
    </xdr:from>
    <xdr:ext cx="1008509" cy="738187"/>
    <xdr:pic>
      <xdr:nvPicPr>
        <xdr:cNvPr id="110" name="Рисунок 109" descr="sgggggggg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607219" y="291024470"/>
          <a:ext cx="1008509" cy="73818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142875</xdr:colOff>
      <xdr:row>33</xdr:row>
      <xdr:rowOff>0</xdr:rowOff>
    </xdr:from>
    <xdr:ext cx="1241448" cy="1476375"/>
    <xdr:pic>
      <xdr:nvPicPr>
        <xdr:cNvPr id="122" name="Рисунок 121" descr="1..jpg"/>
        <xdr:cNvPicPr>
          <a:picLocks noChangeAspect="1"/>
        </xdr:cNvPicPr>
      </xdr:nvPicPr>
      <xdr:blipFill rotWithShape="1">
        <a:blip xmlns:r="http://schemas.openxmlformats.org/officeDocument/2006/relationships" r:embed="rId90" cstate="print"/>
        <a:srcRect t="8844" b="10377"/>
        <a:stretch/>
      </xdr:blipFill>
      <xdr:spPr>
        <a:xfrm>
          <a:off x="142875" y="6119811"/>
          <a:ext cx="1241448" cy="1476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2012157</xdr:colOff>
      <xdr:row>98</xdr:row>
      <xdr:rowOff>71436</xdr:rowOff>
    </xdr:from>
    <xdr:ext cx="470356" cy="1131095"/>
    <xdr:pic>
      <xdr:nvPicPr>
        <xdr:cNvPr id="123" name="Рисунок 122" descr="5.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012157" y="25634155"/>
          <a:ext cx="470356" cy="1131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1393032</xdr:colOff>
      <xdr:row>638</xdr:row>
      <xdr:rowOff>23811</xdr:rowOff>
    </xdr:from>
    <xdr:ext cx="1054100" cy="863600"/>
    <xdr:pic>
      <xdr:nvPicPr>
        <xdr:cNvPr id="125" name="Рисунок 124" descr="xcxfhg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611982" y="139088811"/>
          <a:ext cx="1054100" cy="8636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1666876</xdr:colOff>
      <xdr:row>700</xdr:row>
      <xdr:rowOff>83345</xdr:rowOff>
    </xdr:from>
    <xdr:ext cx="927100" cy="787400"/>
    <xdr:pic>
      <xdr:nvPicPr>
        <xdr:cNvPr id="126" name="Рисунок 125" descr="sgs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609601" y="150959345"/>
          <a:ext cx="927100" cy="7874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1500188</xdr:colOff>
      <xdr:row>1173</xdr:row>
      <xdr:rowOff>35718</xdr:rowOff>
    </xdr:from>
    <xdr:ext cx="976312" cy="858296"/>
    <xdr:pic>
      <xdr:nvPicPr>
        <xdr:cNvPr id="129" name="Рисунок 128" descr="xscfg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04838" y="232826718"/>
          <a:ext cx="976312" cy="8582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1285876</xdr:colOff>
      <xdr:row>1208</xdr:row>
      <xdr:rowOff>83344</xdr:rowOff>
    </xdr:from>
    <xdr:ext cx="1251907" cy="773906"/>
    <xdr:pic>
      <xdr:nvPicPr>
        <xdr:cNvPr id="130" name="Рисунок 129" descr="xsxfdg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609601" y="239541844"/>
          <a:ext cx="1251907" cy="773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1738313</xdr:colOff>
      <xdr:row>1217</xdr:row>
      <xdr:rowOff>83343</xdr:rowOff>
    </xdr:from>
    <xdr:ext cx="666750" cy="584548"/>
    <xdr:pic>
      <xdr:nvPicPr>
        <xdr:cNvPr id="131" name="Рисунок 130" descr="fhgdjhdhjd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738313" y="306883593"/>
          <a:ext cx="666750" cy="5845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1607345</xdr:colOff>
      <xdr:row>1243</xdr:row>
      <xdr:rowOff>71437</xdr:rowOff>
    </xdr:from>
    <xdr:ext cx="841943" cy="785813"/>
    <xdr:pic>
      <xdr:nvPicPr>
        <xdr:cNvPr id="132" name="Рисунок 131" descr="iouoiugy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07220" y="246197437"/>
          <a:ext cx="841943" cy="7858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1762126</xdr:colOff>
      <xdr:row>1264</xdr:row>
      <xdr:rowOff>11905</xdr:rowOff>
    </xdr:from>
    <xdr:ext cx="690564" cy="690564"/>
    <xdr:pic>
      <xdr:nvPicPr>
        <xdr:cNvPr id="133" name="Рисунок 132" descr="slf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762126" y="318134999"/>
          <a:ext cx="690564" cy="6905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1273970</xdr:colOff>
      <xdr:row>1278</xdr:row>
      <xdr:rowOff>47626</xdr:rowOff>
    </xdr:from>
    <xdr:ext cx="1262379" cy="845343"/>
    <xdr:pic>
      <xdr:nvPicPr>
        <xdr:cNvPr id="134" name="Рисунок 133" descr="dfhdfh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607220" y="252841126"/>
          <a:ext cx="1262379" cy="8453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1416844</xdr:colOff>
      <xdr:row>1481</xdr:row>
      <xdr:rowOff>23812</xdr:rowOff>
    </xdr:from>
    <xdr:ext cx="956753" cy="595313"/>
    <xdr:pic>
      <xdr:nvPicPr>
        <xdr:cNvPr id="137" name="Рисунок 136" descr="wkssisfsfsff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607219" y="294917812"/>
          <a:ext cx="956753" cy="5953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1535907</xdr:colOff>
      <xdr:row>1197</xdr:row>
      <xdr:rowOff>178594</xdr:rowOff>
    </xdr:from>
    <xdr:ext cx="1008022" cy="857249"/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07" y="302168719"/>
          <a:ext cx="1008022" cy="8572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1524000</xdr:colOff>
      <xdr:row>1334</xdr:row>
      <xdr:rowOff>95251</xdr:rowOff>
    </xdr:from>
    <xdr:ext cx="1154906" cy="961847"/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69081251"/>
          <a:ext cx="1154906" cy="96184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1690686</xdr:colOff>
      <xdr:row>606</xdr:row>
      <xdr:rowOff>11908</xdr:rowOff>
    </xdr:from>
    <xdr:ext cx="904876" cy="859882"/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7" t="17320" r="15664" b="17922"/>
        <a:stretch/>
      </xdr:blipFill>
      <xdr:spPr>
        <a:xfrm>
          <a:off x="614361" y="132980908"/>
          <a:ext cx="904876" cy="8598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1666876</xdr:colOff>
      <xdr:row>616</xdr:row>
      <xdr:rowOff>23813</xdr:rowOff>
    </xdr:from>
    <xdr:ext cx="916780" cy="848722"/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13030" r="14687" b="19597"/>
        <a:stretch/>
      </xdr:blipFill>
      <xdr:spPr>
        <a:xfrm>
          <a:off x="609601" y="134897813"/>
          <a:ext cx="916780" cy="84872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1619249</xdr:colOff>
      <xdr:row>611</xdr:row>
      <xdr:rowOff>35717</xdr:rowOff>
    </xdr:from>
    <xdr:ext cx="833437" cy="897324"/>
    <xdr:pic>
      <xdr:nvPicPr>
        <xdr:cNvPr id="142" name="Рисунок 141"/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4" t="3299" r="16399" b="11748"/>
        <a:stretch/>
      </xdr:blipFill>
      <xdr:spPr>
        <a:xfrm>
          <a:off x="1619249" y="161103467"/>
          <a:ext cx="833437" cy="8973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1547813</xdr:colOff>
      <xdr:row>668</xdr:row>
      <xdr:rowOff>83344</xdr:rowOff>
    </xdr:from>
    <xdr:ext cx="1051251" cy="940594"/>
    <xdr:pic>
      <xdr:nvPicPr>
        <xdr:cNvPr id="143" name="Рисунок 142"/>
        <xdr:cNvPicPr>
          <a:picLocks noChangeAspect="1"/>
        </xdr:cNvPicPr>
      </xdr:nvPicPr>
      <xdr:blipFill rotWithShape="1"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4" t="12895" r="6897" b="10084"/>
        <a:stretch/>
      </xdr:blipFill>
      <xdr:spPr>
        <a:xfrm>
          <a:off x="604838" y="144863344"/>
          <a:ext cx="1051251" cy="9405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1476375</xdr:colOff>
      <xdr:row>674</xdr:row>
      <xdr:rowOff>119063</xdr:rowOff>
    </xdr:from>
    <xdr:ext cx="1147396" cy="964406"/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20" t="8410" r="15357" b="17069"/>
        <a:stretch/>
      </xdr:blipFill>
      <xdr:spPr>
        <a:xfrm>
          <a:off x="609600" y="146042063"/>
          <a:ext cx="1147396" cy="9644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1714501</xdr:colOff>
      <xdr:row>1247</xdr:row>
      <xdr:rowOff>226218</xdr:rowOff>
    </xdr:from>
    <xdr:ext cx="785811" cy="690823"/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5" t="19811" r="13780" b="23584"/>
        <a:stretch/>
      </xdr:blipFill>
      <xdr:spPr>
        <a:xfrm>
          <a:off x="1714501" y="314253562"/>
          <a:ext cx="785811" cy="6908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1631156</xdr:colOff>
      <xdr:row>1252</xdr:row>
      <xdr:rowOff>0</xdr:rowOff>
    </xdr:from>
    <xdr:ext cx="828089" cy="690563"/>
    <xdr:pic>
      <xdr:nvPicPr>
        <xdr:cNvPr id="146" name="Рисунок 145"/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1" t="15369" r="7143" b="12090"/>
        <a:stretch/>
      </xdr:blipFill>
      <xdr:spPr>
        <a:xfrm>
          <a:off x="1631156" y="315229875"/>
          <a:ext cx="828089" cy="6905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1690686</xdr:colOff>
      <xdr:row>1255</xdr:row>
      <xdr:rowOff>238124</xdr:rowOff>
    </xdr:from>
    <xdr:ext cx="783340" cy="666750"/>
    <xdr:pic>
      <xdr:nvPicPr>
        <xdr:cNvPr id="147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7" t="12172" r="18911" b="27631"/>
        <a:stretch/>
      </xdr:blipFill>
      <xdr:spPr>
        <a:xfrm>
          <a:off x="1690686" y="316194280"/>
          <a:ext cx="783340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1631156</xdr:colOff>
      <xdr:row>1260</xdr:row>
      <xdr:rowOff>23814</xdr:rowOff>
    </xdr:from>
    <xdr:ext cx="690564" cy="647015"/>
    <xdr:pic>
      <xdr:nvPicPr>
        <xdr:cNvPr id="148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07" t="15145" r="13241" b="9856"/>
        <a:stretch/>
      </xdr:blipFill>
      <xdr:spPr>
        <a:xfrm>
          <a:off x="1631156" y="317182502"/>
          <a:ext cx="690564" cy="6470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1333499</xdr:colOff>
      <xdr:row>1384</xdr:row>
      <xdr:rowOff>23813</xdr:rowOff>
    </xdr:from>
    <xdr:ext cx="1357313" cy="1089202"/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8" t="19863" r="8938" b="2676"/>
        <a:stretch/>
      </xdr:blipFill>
      <xdr:spPr>
        <a:xfrm>
          <a:off x="609599" y="276820313"/>
          <a:ext cx="1357313" cy="10892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1833563</xdr:colOff>
      <xdr:row>1403</xdr:row>
      <xdr:rowOff>214314</xdr:rowOff>
    </xdr:from>
    <xdr:ext cx="812601" cy="666750"/>
    <xdr:pic>
      <xdr:nvPicPr>
        <xdr:cNvPr id="150" name="Рисунок 149"/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06" t="12074" r="11168" b="19744"/>
        <a:stretch/>
      </xdr:blipFill>
      <xdr:spPr>
        <a:xfrm>
          <a:off x="604838" y="280982739"/>
          <a:ext cx="812601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1821656</xdr:colOff>
      <xdr:row>1409</xdr:row>
      <xdr:rowOff>-1</xdr:rowOff>
    </xdr:from>
    <xdr:ext cx="892969" cy="678313"/>
    <xdr:pic>
      <xdr:nvPicPr>
        <xdr:cNvPr id="151" name="Рисунок 150"/>
        <xdr:cNvPicPr>
          <a:picLocks noChangeAspect="1"/>
        </xdr:cNvPicPr>
      </xdr:nvPicPr>
      <xdr:blipFill rotWithShape="1"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7" t="14738" r="14930" b="20579"/>
        <a:stretch/>
      </xdr:blipFill>
      <xdr:spPr>
        <a:xfrm>
          <a:off x="611981" y="281749499"/>
          <a:ext cx="892969" cy="6783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1498215</xdr:colOff>
      <xdr:row>1446</xdr:row>
      <xdr:rowOff>-1</xdr:rowOff>
    </xdr:from>
    <xdr:ext cx="894941" cy="845655"/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00" t="8192" r="11108" b="17628"/>
        <a:stretch/>
      </xdr:blipFill>
      <xdr:spPr>
        <a:xfrm>
          <a:off x="1498215" y="374499187"/>
          <a:ext cx="894941" cy="8456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1928813</xdr:colOff>
      <xdr:row>1468</xdr:row>
      <xdr:rowOff>119062</xdr:rowOff>
    </xdr:from>
    <xdr:ext cx="775194" cy="785813"/>
    <xdr:pic>
      <xdr:nvPicPr>
        <xdr:cNvPr id="153" name="Рисунок 152"/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1" t="22379" r="11318" b="10484"/>
        <a:stretch/>
      </xdr:blipFill>
      <xdr:spPr>
        <a:xfrm>
          <a:off x="604838" y="292536562"/>
          <a:ext cx="775194" cy="7858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1964532</xdr:colOff>
      <xdr:row>1472</xdr:row>
      <xdr:rowOff>190501</xdr:rowOff>
    </xdr:from>
    <xdr:ext cx="740352" cy="678656"/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50" t="18827" r="19750" b="17776"/>
        <a:stretch/>
      </xdr:blipFill>
      <xdr:spPr>
        <a:xfrm>
          <a:off x="611982" y="293370001"/>
          <a:ext cx="740352" cy="6786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1524000</xdr:colOff>
      <xdr:row>1485</xdr:row>
      <xdr:rowOff>71438</xdr:rowOff>
    </xdr:from>
    <xdr:ext cx="591322" cy="607218"/>
    <xdr:pic>
      <xdr:nvPicPr>
        <xdr:cNvPr id="155" name="Рисунок 154"/>
        <xdr:cNvPicPr>
          <a:picLocks noChangeAspect="1"/>
        </xdr:cNvPicPr>
      </xdr:nvPicPr>
      <xdr:blipFill rotWithShape="1"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75" t="20021" r="17875" b="19280"/>
        <a:stretch/>
      </xdr:blipFill>
      <xdr:spPr>
        <a:xfrm>
          <a:off x="1524000" y="373439532"/>
          <a:ext cx="591322" cy="6072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1845470</xdr:colOff>
      <xdr:row>1465</xdr:row>
      <xdr:rowOff>23814</xdr:rowOff>
    </xdr:from>
    <xdr:ext cx="762000" cy="591507"/>
    <xdr:pic>
      <xdr:nvPicPr>
        <xdr:cNvPr id="156" name="Рисунок 155"/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17" t="20262" r="13685" b="28327"/>
        <a:stretch/>
      </xdr:blipFill>
      <xdr:spPr>
        <a:xfrm>
          <a:off x="607220" y="291869814"/>
          <a:ext cx="762000" cy="5915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1202532</xdr:colOff>
      <xdr:row>1522</xdr:row>
      <xdr:rowOff>93523</xdr:rowOff>
    </xdr:from>
    <xdr:ext cx="1166812" cy="896294"/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2" t="14156" r="5753" b="12393"/>
        <a:stretch/>
      </xdr:blipFill>
      <xdr:spPr>
        <a:xfrm>
          <a:off x="1202532" y="371675679"/>
          <a:ext cx="1166812" cy="8962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1202531</xdr:colOff>
      <xdr:row>1525</xdr:row>
      <xdr:rowOff>119063</xdr:rowOff>
    </xdr:from>
    <xdr:ext cx="1178720" cy="866251"/>
    <xdr:pic>
      <xdr:nvPicPr>
        <xdr:cNvPr id="158" name="Рисунок 157"/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8" t="17140" r="6250" b="10145"/>
        <a:stretch/>
      </xdr:blipFill>
      <xdr:spPr>
        <a:xfrm>
          <a:off x="1202531" y="372844219"/>
          <a:ext cx="1178720" cy="8662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1214438</xdr:colOff>
      <xdr:row>1519</xdr:row>
      <xdr:rowOff>107157</xdr:rowOff>
    </xdr:from>
    <xdr:ext cx="1214438" cy="924423"/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80" t="6453" r="7355" b="14559"/>
        <a:stretch/>
      </xdr:blipFill>
      <xdr:spPr>
        <a:xfrm>
          <a:off x="1214438" y="370546313"/>
          <a:ext cx="1214438" cy="9244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1190625</xdr:colOff>
      <xdr:row>1515</xdr:row>
      <xdr:rowOff>166687</xdr:rowOff>
    </xdr:from>
    <xdr:ext cx="1226344" cy="862361"/>
    <xdr:pic>
      <xdr:nvPicPr>
        <xdr:cNvPr id="160" name="Рисунок 159"/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03" t="17002" r="2484" b="8192"/>
        <a:stretch/>
      </xdr:blipFill>
      <xdr:spPr>
        <a:xfrm>
          <a:off x="1190625" y="369296156"/>
          <a:ext cx="1226344" cy="8623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130969</xdr:colOff>
      <xdr:row>18</xdr:row>
      <xdr:rowOff>0</xdr:rowOff>
    </xdr:from>
    <xdr:ext cx="1197138" cy="1214437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69" y="3571875"/>
          <a:ext cx="1197138" cy="12144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1178720</xdr:colOff>
      <xdr:row>62</xdr:row>
      <xdr:rowOff>166687</xdr:rowOff>
    </xdr:from>
    <xdr:ext cx="1440379" cy="1416844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20" y="16609218"/>
          <a:ext cx="1440379" cy="14168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1428750</xdr:colOff>
      <xdr:row>37</xdr:row>
      <xdr:rowOff>154781</xdr:rowOff>
    </xdr:from>
    <xdr:ext cx="1217239" cy="1309688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203281"/>
          <a:ext cx="1217239" cy="1309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107157</xdr:colOff>
      <xdr:row>58</xdr:row>
      <xdr:rowOff>0</xdr:rowOff>
    </xdr:from>
    <xdr:ext cx="1367667" cy="1229518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7" y="10712451"/>
          <a:ext cx="1367667" cy="12295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1607343</xdr:colOff>
      <xdr:row>320</xdr:row>
      <xdr:rowOff>178595</xdr:rowOff>
    </xdr:from>
    <xdr:ext cx="1043213" cy="952499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" y="90035064"/>
          <a:ext cx="1043213" cy="9524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1631157</xdr:colOff>
      <xdr:row>325</xdr:row>
      <xdr:rowOff>107157</xdr:rowOff>
    </xdr:from>
    <xdr:ext cx="1071563" cy="983397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7" y="91273313"/>
          <a:ext cx="1071563" cy="98339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547688</xdr:colOff>
      <xdr:row>450</xdr:row>
      <xdr:rowOff>59531</xdr:rowOff>
    </xdr:from>
    <xdr:ext cx="1535906" cy="817498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99691031"/>
          <a:ext cx="1535906" cy="8174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750094</xdr:colOff>
      <xdr:row>456</xdr:row>
      <xdr:rowOff>23813</xdr:rowOff>
    </xdr:from>
    <xdr:ext cx="1134822" cy="869156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100798313"/>
          <a:ext cx="1134822" cy="8691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642939</xdr:colOff>
      <xdr:row>48</xdr:row>
      <xdr:rowOff>142875</xdr:rowOff>
    </xdr:from>
    <xdr:ext cx="1601162" cy="1607344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9" y="8905875"/>
          <a:ext cx="1601162" cy="16073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1464469</xdr:colOff>
      <xdr:row>475</xdr:row>
      <xdr:rowOff>47626</xdr:rowOff>
    </xdr:from>
    <xdr:ext cx="1175422" cy="1095375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107680126"/>
          <a:ext cx="1175422" cy="1095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1369219</xdr:colOff>
      <xdr:row>468</xdr:row>
      <xdr:rowOff>11906</xdr:rowOff>
    </xdr:from>
    <xdr:ext cx="1262062" cy="1141866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106501406"/>
          <a:ext cx="1262062" cy="11418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1726407</xdr:colOff>
      <xdr:row>481</xdr:row>
      <xdr:rowOff>59530</xdr:rowOff>
    </xdr:from>
    <xdr:ext cx="892970" cy="836618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407" y="117157499"/>
          <a:ext cx="892970" cy="8366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1774032</xdr:colOff>
      <xdr:row>485</xdr:row>
      <xdr:rowOff>35718</xdr:rowOff>
    </xdr:from>
    <xdr:ext cx="869156" cy="841918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032" y="118098093"/>
          <a:ext cx="869156" cy="8419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1393031</xdr:colOff>
      <xdr:row>512</xdr:row>
      <xdr:rowOff>11907</xdr:rowOff>
    </xdr:from>
    <xdr:ext cx="1095375" cy="884567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981" y="115264407"/>
          <a:ext cx="1095375" cy="8845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1452563</xdr:colOff>
      <xdr:row>517</xdr:row>
      <xdr:rowOff>47625</xdr:rowOff>
    </xdr:from>
    <xdr:ext cx="1004605" cy="897732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8" y="116252625"/>
          <a:ext cx="1004605" cy="8977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1500187</xdr:colOff>
      <xdr:row>507</xdr:row>
      <xdr:rowOff>47624</xdr:rowOff>
    </xdr:from>
    <xdr:ext cx="924947" cy="869157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362" y="114347624"/>
          <a:ext cx="924947" cy="8691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1666875</xdr:colOff>
      <xdr:row>526</xdr:row>
      <xdr:rowOff>11906</xdr:rowOff>
    </xdr:from>
    <xdr:ext cx="750094" cy="675085"/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0788906"/>
          <a:ext cx="750094" cy="6750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1785940</xdr:colOff>
      <xdr:row>530</xdr:row>
      <xdr:rowOff>11906</xdr:rowOff>
    </xdr:from>
    <xdr:ext cx="738186" cy="691317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40" y="121550906"/>
          <a:ext cx="738186" cy="69131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1607345</xdr:colOff>
      <xdr:row>522</xdr:row>
      <xdr:rowOff>47627</xdr:rowOff>
    </xdr:from>
    <xdr:ext cx="830302" cy="654842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20" y="120062627"/>
          <a:ext cx="830302" cy="6548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1535907</xdr:colOff>
      <xdr:row>596</xdr:row>
      <xdr:rowOff>95250</xdr:rowOff>
    </xdr:from>
    <xdr:ext cx="1093117" cy="762000"/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3" t="14264" r="11228" b="15183"/>
        <a:stretch/>
      </xdr:blipFill>
      <xdr:spPr>
        <a:xfrm>
          <a:off x="1535907" y="157555406"/>
          <a:ext cx="1093117" cy="762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1726407</xdr:colOff>
      <xdr:row>621</xdr:row>
      <xdr:rowOff>35718</xdr:rowOff>
    </xdr:from>
    <xdr:ext cx="816975" cy="857250"/>
    <xdr:pic>
      <xdr:nvPicPr>
        <xdr:cNvPr id="185" name="Рисунок 184"/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76" r="10172" b="8882"/>
        <a:stretch/>
      </xdr:blipFill>
      <xdr:spPr>
        <a:xfrm>
          <a:off x="1726407" y="163508531"/>
          <a:ext cx="816975" cy="8572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1357314</xdr:colOff>
      <xdr:row>626</xdr:row>
      <xdr:rowOff>11905</xdr:rowOff>
    </xdr:from>
    <xdr:ext cx="1219201" cy="1047751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9" y="136790905"/>
          <a:ext cx="1219201" cy="10477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1512094</xdr:colOff>
      <xdr:row>632</xdr:row>
      <xdr:rowOff>59532</xdr:rowOff>
    </xdr:from>
    <xdr:ext cx="1053725" cy="1012031"/>
    <xdr:pic>
      <xdr:nvPicPr>
        <xdr:cNvPr id="187" name="Рисунок 186"/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5" r="11231" b="23217"/>
        <a:stretch/>
      </xdr:blipFill>
      <xdr:spPr>
        <a:xfrm>
          <a:off x="607219" y="137981532"/>
          <a:ext cx="1053725" cy="10120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1607345</xdr:colOff>
      <xdr:row>643</xdr:row>
      <xdr:rowOff>11906</xdr:rowOff>
    </xdr:from>
    <xdr:ext cx="988218" cy="851912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20" y="140029406"/>
          <a:ext cx="988218" cy="8519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1535908</xdr:colOff>
      <xdr:row>648</xdr:row>
      <xdr:rowOff>23813</xdr:rowOff>
    </xdr:from>
    <xdr:ext cx="1127124" cy="845343"/>
    <xdr:pic>
      <xdr:nvPicPr>
        <xdr:cNvPr id="189" name="Рисунок 188"/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79" t="-1536" r="6579" b="13934"/>
        <a:stretch/>
      </xdr:blipFill>
      <xdr:spPr>
        <a:xfrm>
          <a:off x="611983" y="140993813"/>
          <a:ext cx="1127124" cy="8453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1643064</xdr:colOff>
      <xdr:row>653</xdr:row>
      <xdr:rowOff>1</xdr:rowOff>
    </xdr:from>
    <xdr:ext cx="1000124" cy="877302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9" y="141922501"/>
          <a:ext cx="1000124" cy="8773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1571626</xdr:colOff>
      <xdr:row>658</xdr:row>
      <xdr:rowOff>35718</xdr:rowOff>
    </xdr:from>
    <xdr:ext cx="880027" cy="833436"/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0" r="5888" b="13750"/>
        <a:stretch/>
      </xdr:blipFill>
      <xdr:spPr>
        <a:xfrm>
          <a:off x="1571626" y="172402499"/>
          <a:ext cx="880027" cy="8334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1595437</xdr:colOff>
      <xdr:row>663</xdr:row>
      <xdr:rowOff>11906</xdr:rowOff>
    </xdr:from>
    <xdr:ext cx="964542" cy="892968"/>
    <xdr:pic>
      <xdr:nvPicPr>
        <xdr:cNvPr id="192" name="Рисунок 191"/>
        <xdr:cNvPicPr>
          <a:picLocks noChangeAspect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8" t="13276" r="12402" b="15601"/>
        <a:stretch/>
      </xdr:blipFill>
      <xdr:spPr>
        <a:xfrm>
          <a:off x="1595437" y="173581219"/>
          <a:ext cx="964542" cy="89296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1654968</xdr:colOff>
      <xdr:row>690</xdr:row>
      <xdr:rowOff>23812</xdr:rowOff>
    </xdr:from>
    <xdr:ext cx="1023938" cy="84756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" y="148994812"/>
          <a:ext cx="1023938" cy="84756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1607344</xdr:colOff>
      <xdr:row>685</xdr:row>
      <xdr:rowOff>23811</xdr:rowOff>
    </xdr:from>
    <xdr:ext cx="1085434" cy="881064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148042311"/>
          <a:ext cx="1085434" cy="8810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1666874</xdr:colOff>
      <xdr:row>695</xdr:row>
      <xdr:rowOff>35719</xdr:rowOff>
    </xdr:from>
    <xdr:ext cx="869157" cy="889465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4" y="181296469"/>
          <a:ext cx="869157" cy="8894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1488282</xdr:colOff>
      <xdr:row>705</xdr:row>
      <xdr:rowOff>59531</xdr:rowOff>
    </xdr:from>
    <xdr:ext cx="896799" cy="797718"/>
    <xdr:pic>
      <xdr:nvPicPr>
        <xdr:cNvPr id="196" name="Рисунок 195"/>
        <xdr:cNvPicPr>
          <a:picLocks noChangeAspect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32" t="16709" r="8666" b="21094"/>
        <a:stretch/>
      </xdr:blipFill>
      <xdr:spPr>
        <a:xfrm>
          <a:off x="1488282" y="183725344"/>
          <a:ext cx="896799" cy="7977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1595437</xdr:colOff>
      <xdr:row>722</xdr:row>
      <xdr:rowOff>23813</xdr:rowOff>
    </xdr:from>
    <xdr:ext cx="1048630" cy="821530"/>
    <xdr:pic>
      <xdr:nvPicPr>
        <xdr:cNvPr id="198" name="Рисунок 197"/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3" r="10861" b="23527"/>
        <a:stretch/>
      </xdr:blipFill>
      <xdr:spPr>
        <a:xfrm>
          <a:off x="1595437" y="187773469"/>
          <a:ext cx="1048630" cy="8215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1547812</xdr:colOff>
      <xdr:row>732</xdr:row>
      <xdr:rowOff>11906</xdr:rowOff>
    </xdr:from>
    <xdr:ext cx="1023938" cy="876634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" y="190166625"/>
          <a:ext cx="1023938" cy="8766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1404938</xdr:colOff>
      <xdr:row>727</xdr:row>
      <xdr:rowOff>59533</xdr:rowOff>
    </xdr:from>
    <xdr:ext cx="1035843" cy="839758"/>
    <xdr:pic>
      <xdr:nvPicPr>
        <xdr:cNvPr id="201" name="Рисунок 200"/>
        <xdr:cNvPicPr>
          <a:picLocks noChangeAspect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1" t="1" r="9374" b="19701"/>
        <a:stretch/>
      </xdr:blipFill>
      <xdr:spPr>
        <a:xfrm>
          <a:off x="1404938" y="189011721"/>
          <a:ext cx="1035843" cy="83975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1583531</xdr:colOff>
      <xdr:row>680</xdr:row>
      <xdr:rowOff>35720</xdr:rowOff>
    </xdr:from>
    <xdr:ext cx="1047749" cy="890094"/>
    <xdr:pic>
      <xdr:nvPicPr>
        <xdr:cNvPr id="210" name="Рисунок 209"/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24" t="1870" r="12568" b="25747"/>
        <a:stretch/>
      </xdr:blipFill>
      <xdr:spPr>
        <a:xfrm>
          <a:off x="611981" y="147101720"/>
          <a:ext cx="1047749" cy="8900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1524000</xdr:colOff>
      <xdr:row>762</xdr:row>
      <xdr:rowOff>119063</xdr:rowOff>
    </xdr:from>
    <xdr:ext cx="1137142" cy="904875"/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9" r="10781" b="28151"/>
        <a:stretch/>
      </xdr:blipFill>
      <xdr:spPr>
        <a:xfrm>
          <a:off x="609600" y="168711563"/>
          <a:ext cx="1137142" cy="904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1583532</xdr:colOff>
      <xdr:row>757</xdr:row>
      <xdr:rowOff>83344</xdr:rowOff>
    </xdr:from>
    <xdr:ext cx="1088765" cy="1047750"/>
    <xdr:pic>
      <xdr:nvPicPr>
        <xdr:cNvPr id="212" name="Рисунок 211"/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4" r="13398" b="18942"/>
        <a:stretch/>
      </xdr:blipFill>
      <xdr:spPr>
        <a:xfrm>
          <a:off x="611982" y="167723344"/>
          <a:ext cx="1088765" cy="1047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1809751</xdr:colOff>
      <xdr:row>787</xdr:row>
      <xdr:rowOff>47626</xdr:rowOff>
    </xdr:from>
    <xdr:ext cx="881062" cy="881062"/>
    <xdr:pic>
      <xdr:nvPicPr>
        <xdr:cNvPr id="213" name="Рисунок 212"/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940" b="17708"/>
        <a:stretch/>
      </xdr:blipFill>
      <xdr:spPr>
        <a:xfrm>
          <a:off x="1809751" y="213586220"/>
          <a:ext cx="881062" cy="8810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1750220</xdr:colOff>
      <xdr:row>791</xdr:row>
      <xdr:rowOff>47624</xdr:rowOff>
    </xdr:from>
    <xdr:ext cx="952500" cy="851528"/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3" r="10997" b="16776"/>
        <a:stretch/>
      </xdr:blipFill>
      <xdr:spPr>
        <a:xfrm>
          <a:off x="1750220" y="214550624"/>
          <a:ext cx="952500" cy="85152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1928813</xdr:colOff>
      <xdr:row>779</xdr:row>
      <xdr:rowOff>214312</xdr:rowOff>
    </xdr:from>
    <xdr:ext cx="777176" cy="690563"/>
    <xdr:pic>
      <xdr:nvPicPr>
        <xdr:cNvPr id="215" name="Рисунок 214"/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9" r="13536" b="15165"/>
        <a:stretch/>
      </xdr:blipFill>
      <xdr:spPr>
        <a:xfrm>
          <a:off x="604838" y="172026262"/>
          <a:ext cx="777176" cy="6905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1952624</xdr:colOff>
      <xdr:row>775</xdr:row>
      <xdr:rowOff>178595</xdr:rowOff>
    </xdr:from>
    <xdr:ext cx="721019" cy="738186"/>
    <xdr:pic>
      <xdr:nvPicPr>
        <xdr:cNvPr id="216" name="Рисунок 215"/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7" r="12967" b="13173"/>
        <a:stretch/>
      </xdr:blipFill>
      <xdr:spPr>
        <a:xfrm>
          <a:off x="609599" y="171247595"/>
          <a:ext cx="721019" cy="7381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1869282</xdr:colOff>
      <xdr:row>783</xdr:row>
      <xdr:rowOff>202408</xdr:rowOff>
    </xdr:from>
    <xdr:ext cx="761999" cy="702104"/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6" r="13823" b="23919"/>
        <a:stretch/>
      </xdr:blipFill>
      <xdr:spPr>
        <a:xfrm>
          <a:off x="611982" y="172785883"/>
          <a:ext cx="761999" cy="70210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1833562</xdr:colOff>
      <xdr:row>798</xdr:row>
      <xdr:rowOff>214312</xdr:rowOff>
    </xdr:from>
    <xdr:ext cx="785813" cy="729156"/>
    <xdr:pic>
      <xdr:nvPicPr>
        <xdr:cNvPr id="218" name="Рисунок 217"/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28" r="12062" b="22050"/>
        <a:stretch/>
      </xdr:blipFill>
      <xdr:spPr>
        <a:xfrm>
          <a:off x="614362" y="176026762"/>
          <a:ext cx="785813" cy="7291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1512094</xdr:colOff>
      <xdr:row>803</xdr:row>
      <xdr:rowOff>23813</xdr:rowOff>
    </xdr:from>
    <xdr:ext cx="989590" cy="642937"/>
    <xdr:pic>
      <xdr:nvPicPr>
        <xdr:cNvPr id="219" name="Рисунок 218"/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6" r="9580" b="4936"/>
        <a:stretch/>
      </xdr:blipFill>
      <xdr:spPr>
        <a:xfrm>
          <a:off x="607219" y="176807813"/>
          <a:ext cx="989590" cy="6429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1607344</xdr:colOff>
      <xdr:row>807</xdr:row>
      <xdr:rowOff>23812</xdr:rowOff>
    </xdr:from>
    <xdr:ext cx="968448" cy="678657"/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177569812"/>
          <a:ext cx="968448" cy="6786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309562</xdr:colOff>
      <xdr:row>830</xdr:row>
      <xdr:rowOff>190500</xdr:rowOff>
    </xdr:from>
    <xdr:ext cx="2063213" cy="1381124"/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" y="213955313"/>
          <a:ext cx="2063213" cy="13811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928688</xdr:colOff>
      <xdr:row>867</xdr:row>
      <xdr:rowOff>190498</xdr:rowOff>
    </xdr:from>
    <xdr:ext cx="1679042" cy="1369219"/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8" y="187070998"/>
          <a:ext cx="1679042" cy="1369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845344</xdr:colOff>
      <xdr:row>859</xdr:row>
      <xdr:rowOff>83344</xdr:rowOff>
    </xdr:from>
    <xdr:ext cx="1843837" cy="1416843"/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185439844"/>
          <a:ext cx="1843837" cy="14168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916781</xdr:colOff>
      <xdr:row>875</xdr:row>
      <xdr:rowOff>202406</xdr:rowOff>
    </xdr:from>
    <xdr:ext cx="1651993" cy="1321594"/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981" y="188597381"/>
          <a:ext cx="1651993" cy="13215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1131094</xdr:colOff>
      <xdr:row>904</xdr:row>
      <xdr:rowOff>83344</xdr:rowOff>
    </xdr:from>
    <xdr:ext cx="1416843" cy="1027333"/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21" b="13619"/>
        <a:stretch/>
      </xdr:blipFill>
      <xdr:spPr>
        <a:xfrm>
          <a:off x="607219" y="194012344"/>
          <a:ext cx="1416843" cy="10273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1273968</xdr:colOff>
      <xdr:row>897</xdr:row>
      <xdr:rowOff>226219</xdr:rowOff>
    </xdr:from>
    <xdr:ext cx="1357313" cy="1185912"/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2" r="6845" b="22580"/>
        <a:stretch/>
      </xdr:blipFill>
      <xdr:spPr>
        <a:xfrm>
          <a:off x="607218" y="192783619"/>
          <a:ext cx="1357313" cy="11859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1452563</xdr:colOff>
      <xdr:row>891</xdr:row>
      <xdr:rowOff>23813</xdr:rowOff>
    </xdr:from>
    <xdr:ext cx="1009111" cy="1035843"/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2" r="9000" b="21663"/>
        <a:stretch/>
      </xdr:blipFill>
      <xdr:spPr>
        <a:xfrm>
          <a:off x="604838" y="191476313"/>
          <a:ext cx="1009111" cy="10358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1262063</xdr:colOff>
      <xdr:row>916</xdr:row>
      <xdr:rowOff>47625</xdr:rowOff>
    </xdr:from>
    <xdr:ext cx="1404937" cy="1081219"/>
    <xdr:pic>
      <xdr:nvPicPr>
        <xdr:cNvPr id="228" name="Рисунок 227"/>
        <xdr:cNvPicPr>
          <a:picLocks noChangeAspect="1"/>
        </xdr:cNvPicPr>
      </xdr:nvPicPr>
      <xdr:blipFill rotWithShape="1"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8" r="8254" b="17163"/>
        <a:stretch/>
      </xdr:blipFill>
      <xdr:spPr>
        <a:xfrm>
          <a:off x="604838" y="196262625"/>
          <a:ext cx="1404937" cy="1081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916782</xdr:colOff>
      <xdr:row>922</xdr:row>
      <xdr:rowOff>107155</xdr:rowOff>
    </xdr:from>
    <xdr:ext cx="1702593" cy="1147105"/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436" b="16448"/>
        <a:stretch/>
      </xdr:blipFill>
      <xdr:spPr>
        <a:xfrm>
          <a:off x="611982" y="197465155"/>
          <a:ext cx="1702593" cy="1147105"/>
        </a:xfrm>
        <a:prstGeom prst="rect">
          <a:avLst/>
        </a:prstGeom>
      </xdr:spPr>
    </xdr:pic>
    <xdr:clientData/>
  </xdr:oneCellAnchor>
  <xdr:oneCellAnchor>
    <xdr:from>
      <xdr:col>0</xdr:col>
      <xdr:colOff>1464469</xdr:colOff>
      <xdr:row>1061</xdr:row>
      <xdr:rowOff>11906</xdr:rowOff>
    </xdr:from>
    <xdr:ext cx="1238251" cy="1082899"/>
    <xdr:pic>
      <xdr:nvPicPr>
        <xdr:cNvPr id="230" name="Рисунок 229"/>
        <xdr:cNvPicPr>
          <a:picLocks noChangeAspect="1"/>
        </xdr:cNvPicPr>
      </xdr:nvPicPr>
      <xdr:blipFill rotWithShape="1"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0" r="12695" b="23383"/>
        <a:stretch/>
      </xdr:blipFill>
      <xdr:spPr>
        <a:xfrm>
          <a:off x="607219" y="210323906"/>
          <a:ext cx="1238251" cy="1082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1619250</xdr:colOff>
      <xdr:row>1056</xdr:row>
      <xdr:rowOff>71438</xdr:rowOff>
    </xdr:from>
    <xdr:ext cx="991687" cy="976312"/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1" r="13785" b="20625"/>
        <a:stretch/>
      </xdr:blipFill>
      <xdr:spPr>
        <a:xfrm>
          <a:off x="609600" y="209430938"/>
          <a:ext cx="991687" cy="9763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1595439</xdr:colOff>
      <xdr:row>1067</xdr:row>
      <xdr:rowOff>83343</xdr:rowOff>
    </xdr:from>
    <xdr:ext cx="1024077" cy="785813"/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3" r="8363" b="16693"/>
        <a:stretch/>
      </xdr:blipFill>
      <xdr:spPr>
        <a:xfrm>
          <a:off x="604839" y="211538343"/>
          <a:ext cx="1024077" cy="7858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1488281</xdr:colOff>
      <xdr:row>1072</xdr:row>
      <xdr:rowOff>11905</xdr:rowOff>
    </xdr:from>
    <xdr:ext cx="1130531" cy="809625"/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91" b="9540"/>
        <a:stretch/>
      </xdr:blipFill>
      <xdr:spPr>
        <a:xfrm>
          <a:off x="611981" y="212419405"/>
          <a:ext cx="1130531" cy="809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1619250</xdr:colOff>
      <xdr:row>1099</xdr:row>
      <xdr:rowOff>238123</xdr:rowOff>
    </xdr:from>
    <xdr:ext cx="964406" cy="706323"/>
    <xdr:pic>
      <xdr:nvPicPr>
        <xdr:cNvPr id="234" name="Рисунок 233"/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6" t="15994" r="11489" b="16230"/>
        <a:stretch/>
      </xdr:blipFill>
      <xdr:spPr>
        <a:xfrm>
          <a:off x="1619250" y="280439811"/>
          <a:ext cx="964406" cy="7063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1702594</xdr:colOff>
      <xdr:row>1092</xdr:row>
      <xdr:rowOff>11907</xdr:rowOff>
    </xdr:from>
    <xdr:ext cx="797720" cy="656946"/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44" t="12144" r="10378" b="19851"/>
        <a:stretch/>
      </xdr:blipFill>
      <xdr:spPr>
        <a:xfrm>
          <a:off x="1702594" y="278522907"/>
          <a:ext cx="797720" cy="6569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1631155</xdr:colOff>
      <xdr:row>1096</xdr:row>
      <xdr:rowOff>23813</xdr:rowOff>
    </xdr:from>
    <xdr:ext cx="922032" cy="666750"/>
    <xdr:pic>
      <xdr:nvPicPr>
        <xdr:cNvPr id="236" name="Рисунок 235"/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8" t="17740" r="15952" b="23824"/>
        <a:stretch/>
      </xdr:blipFill>
      <xdr:spPr>
        <a:xfrm>
          <a:off x="1631155" y="279499219"/>
          <a:ext cx="922032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1559718</xdr:colOff>
      <xdr:row>1104</xdr:row>
      <xdr:rowOff>47625</xdr:rowOff>
    </xdr:from>
    <xdr:ext cx="768339" cy="631031"/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2" r="10776" b="15272"/>
        <a:stretch/>
      </xdr:blipFill>
      <xdr:spPr>
        <a:xfrm>
          <a:off x="1559718" y="281451844"/>
          <a:ext cx="768339" cy="6310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1488281</xdr:colOff>
      <xdr:row>1108</xdr:row>
      <xdr:rowOff>1</xdr:rowOff>
    </xdr:from>
    <xdr:ext cx="1012033" cy="649743"/>
    <xdr:pic>
      <xdr:nvPicPr>
        <xdr:cNvPr id="238" name="Рисунок 237"/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8" t="11619" r="9564" b="17931"/>
        <a:stretch/>
      </xdr:blipFill>
      <xdr:spPr>
        <a:xfrm>
          <a:off x="1488281" y="282368626"/>
          <a:ext cx="1012033" cy="6497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1535905</xdr:colOff>
      <xdr:row>1112</xdr:row>
      <xdr:rowOff>35720</xdr:rowOff>
    </xdr:from>
    <xdr:ext cx="904876" cy="579477"/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05" y="283368751"/>
          <a:ext cx="904876" cy="5794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1797844</xdr:colOff>
      <xdr:row>1123</xdr:row>
      <xdr:rowOff>47625</xdr:rowOff>
    </xdr:from>
    <xdr:ext cx="765181" cy="821532"/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5" r="11250" b="20096"/>
        <a:stretch/>
      </xdr:blipFill>
      <xdr:spPr>
        <a:xfrm>
          <a:off x="607219" y="223313625"/>
          <a:ext cx="765181" cy="8215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1714500</xdr:colOff>
      <xdr:row>1115</xdr:row>
      <xdr:rowOff>59531</xdr:rowOff>
    </xdr:from>
    <xdr:ext cx="877339" cy="809625"/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3" r="11831" b="21875"/>
        <a:stretch/>
      </xdr:blipFill>
      <xdr:spPr>
        <a:xfrm>
          <a:off x="609600" y="221801531"/>
          <a:ext cx="877339" cy="809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1702596</xdr:colOff>
      <xdr:row>1119</xdr:row>
      <xdr:rowOff>35717</xdr:rowOff>
    </xdr:from>
    <xdr:ext cx="857248" cy="884991"/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0" r="12307" b="18289"/>
        <a:stretch/>
      </xdr:blipFill>
      <xdr:spPr>
        <a:xfrm>
          <a:off x="607221" y="222539717"/>
          <a:ext cx="857248" cy="8849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1476375</xdr:colOff>
      <xdr:row>1167</xdr:row>
      <xdr:rowOff>202408</xdr:rowOff>
    </xdr:from>
    <xdr:ext cx="1174625" cy="952500"/>
    <xdr:pic>
      <xdr:nvPicPr>
        <xdr:cNvPr id="243" name="Рисунок 242"/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3" r="11253" b="22488"/>
        <a:stretch/>
      </xdr:blipFill>
      <xdr:spPr>
        <a:xfrm>
          <a:off x="609600" y="231840883"/>
          <a:ext cx="1174625" cy="9525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1702593</xdr:colOff>
      <xdr:row>1178</xdr:row>
      <xdr:rowOff>23812</xdr:rowOff>
    </xdr:from>
    <xdr:ext cx="797720" cy="617519"/>
    <xdr:pic>
      <xdr:nvPicPr>
        <xdr:cNvPr id="244" name="Рисунок 243"/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6" t="12171" r="14877" b="24702"/>
        <a:stretch/>
      </xdr:blipFill>
      <xdr:spPr>
        <a:xfrm>
          <a:off x="1702593" y="297430031"/>
          <a:ext cx="797720" cy="6175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1643063</xdr:colOff>
      <xdr:row>1182</xdr:row>
      <xdr:rowOff>83344</xdr:rowOff>
    </xdr:from>
    <xdr:ext cx="869156" cy="589188"/>
    <xdr:pic>
      <xdr:nvPicPr>
        <xdr:cNvPr id="245" name="Рисунок 244"/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7" t="14127" r="15867" b="22321"/>
        <a:stretch/>
      </xdr:blipFill>
      <xdr:spPr>
        <a:xfrm>
          <a:off x="1643063" y="298453969"/>
          <a:ext cx="869156" cy="5891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1666878</xdr:colOff>
      <xdr:row>1186</xdr:row>
      <xdr:rowOff>11906</xdr:rowOff>
    </xdr:from>
    <xdr:ext cx="682479" cy="678657"/>
    <xdr:pic>
      <xdr:nvPicPr>
        <xdr:cNvPr id="246" name="Рисунок 245"/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4" t="11421" r="13462" b="16239"/>
        <a:stretch/>
      </xdr:blipFill>
      <xdr:spPr>
        <a:xfrm>
          <a:off x="1666878" y="299346937"/>
          <a:ext cx="682479" cy="6786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1595439</xdr:colOff>
      <xdr:row>1190</xdr:row>
      <xdr:rowOff>47624</xdr:rowOff>
    </xdr:from>
    <xdr:ext cx="736326" cy="631032"/>
    <xdr:pic>
      <xdr:nvPicPr>
        <xdr:cNvPr id="247" name="Рисунок 246"/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8" t="16751" r="15148" b="24063"/>
        <a:stretch/>
      </xdr:blipFill>
      <xdr:spPr>
        <a:xfrm>
          <a:off x="1595439" y="300347062"/>
          <a:ext cx="736326" cy="63103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1714500</xdr:colOff>
      <xdr:row>1194</xdr:row>
      <xdr:rowOff>11906</xdr:rowOff>
    </xdr:from>
    <xdr:ext cx="654844" cy="666262"/>
    <xdr:pic>
      <xdr:nvPicPr>
        <xdr:cNvPr id="248" name="Рисунок 247"/>
        <xdr:cNvPicPr>
          <a:picLocks noChangeAspect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96" t="14074" r="18655" b="18803"/>
        <a:stretch/>
      </xdr:blipFill>
      <xdr:spPr>
        <a:xfrm>
          <a:off x="1714500" y="301275750"/>
          <a:ext cx="654844" cy="6662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1440656</xdr:colOff>
      <xdr:row>1202</xdr:row>
      <xdr:rowOff>226219</xdr:rowOff>
    </xdr:from>
    <xdr:ext cx="1107649" cy="940594"/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981" y="238503619"/>
          <a:ext cx="1107649" cy="9405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1821656</xdr:colOff>
      <xdr:row>1213</xdr:row>
      <xdr:rowOff>11906</xdr:rowOff>
    </xdr:from>
    <xdr:ext cx="792271" cy="642938"/>
    <xdr:pic>
      <xdr:nvPicPr>
        <xdr:cNvPr id="250" name="Рисунок 249"/>
        <xdr:cNvPicPr>
          <a:picLocks noChangeAspect="1"/>
        </xdr:cNvPicPr>
      </xdr:nvPicPr>
      <xdr:blipFill rotWithShape="1"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9" t="14811" r="10924" b="12480"/>
        <a:stretch/>
      </xdr:blipFill>
      <xdr:spPr>
        <a:xfrm>
          <a:off x="1821656" y="305847750"/>
          <a:ext cx="792271" cy="6429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1726407</xdr:colOff>
      <xdr:row>1220</xdr:row>
      <xdr:rowOff>226218</xdr:rowOff>
    </xdr:from>
    <xdr:ext cx="713377" cy="666751"/>
    <xdr:pic>
      <xdr:nvPicPr>
        <xdr:cNvPr id="251" name="Рисунок 250"/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9" r="10791" b="13508"/>
        <a:stretch/>
      </xdr:blipFill>
      <xdr:spPr>
        <a:xfrm>
          <a:off x="1726407" y="307752749"/>
          <a:ext cx="713377" cy="6667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1762126</xdr:colOff>
      <xdr:row>1228</xdr:row>
      <xdr:rowOff>238124</xdr:rowOff>
    </xdr:from>
    <xdr:ext cx="655953" cy="654843"/>
    <xdr:pic>
      <xdr:nvPicPr>
        <xdr:cNvPr id="252" name="Рисунок 251"/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4" t="15027" r="9006" b="16104"/>
        <a:stretch/>
      </xdr:blipFill>
      <xdr:spPr>
        <a:xfrm>
          <a:off x="1762126" y="309693468"/>
          <a:ext cx="655953" cy="6548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1857376</xdr:colOff>
      <xdr:row>1225</xdr:row>
      <xdr:rowOff>11906</xdr:rowOff>
    </xdr:from>
    <xdr:ext cx="738187" cy="628296"/>
    <xdr:pic>
      <xdr:nvPicPr>
        <xdr:cNvPr id="253" name="Рисунок 252"/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4" t="15898" r="9649" b="19570"/>
        <a:stretch/>
      </xdr:blipFill>
      <xdr:spPr>
        <a:xfrm>
          <a:off x="1857376" y="308740969"/>
          <a:ext cx="738187" cy="6282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1488281</xdr:colOff>
      <xdr:row>1238</xdr:row>
      <xdr:rowOff>11907</xdr:rowOff>
    </xdr:from>
    <xdr:ext cx="1154907" cy="874363"/>
    <xdr:pic>
      <xdr:nvPicPr>
        <xdr:cNvPr id="254" name="Рисунок 253"/>
        <xdr:cNvPicPr>
          <a:picLocks noChangeAspect="1"/>
        </xdr:cNvPicPr>
      </xdr:nvPicPr>
      <xdr:blipFill rotWithShape="1"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05" r="11745" b="19949"/>
        <a:stretch/>
      </xdr:blipFill>
      <xdr:spPr>
        <a:xfrm>
          <a:off x="611981" y="245185407"/>
          <a:ext cx="1154907" cy="8743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1595439</xdr:colOff>
      <xdr:row>1232</xdr:row>
      <xdr:rowOff>130969</xdr:rowOff>
    </xdr:from>
    <xdr:ext cx="1084384" cy="881062"/>
    <xdr:pic>
      <xdr:nvPicPr>
        <xdr:cNvPr id="255" name="Рисунок 254"/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5" r="12765" b="18750"/>
        <a:stretch/>
      </xdr:blipFill>
      <xdr:spPr>
        <a:xfrm>
          <a:off x="1595439" y="310550719"/>
          <a:ext cx="1084384" cy="8810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1583530</xdr:colOff>
      <xdr:row>1267</xdr:row>
      <xdr:rowOff>178592</xdr:rowOff>
    </xdr:from>
    <xdr:ext cx="1083469" cy="922261"/>
    <xdr:pic>
      <xdr:nvPicPr>
        <xdr:cNvPr id="256" name="Рисунок 255"/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r="12393" b="21822"/>
        <a:stretch/>
      </xdr:blipFill>
      <xdr:spPr>
        <a:xfrm>
          <a:off x="611980" y="250876592"/>
          <a:ext cx="1083469" cy="9222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1595438</xdr:colOff>
      <xdr:row>1272</xdr:row>
      <xdr:rowOff>178594</xdr:rowOff>
    </xdr:from>
    <xdr:ext cx="1083469" cy="936625"/>
    <xdr:pic>
      <xdr:nvPicPr>
        <xdr:cNvPr id="257" name="Рисунок 256"/>
        <xdr:cNvPicPr>
          <a:picLocks noChangeAspect="1"/>
        </xdr:cNvPicPr>
      </xdr:nvPicPr>
      <xdr:blipFill rotWithShape="1"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r="16016" b="27459"/>
        <a:stretch/>
      </xdr:blipFill>
      <xdr:spPr>
        <a:xfrm>
          <a:off x="604838" y="251829094"/>
          <a:ext cx="1083469" cy="9366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1738313</xdr:colOff>
      <xdr:row>1286</xdr:row>
      <xdr:rowOff>190500</xdr:rowOff>
    </xdr:from>
    <xdr:ext cx="761999" cy="730839"/>
    <xdr:pic>
      <xdr:nvPicPr>
        <xdr:cNvPr id="258" name="Рисунок 257"/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7" r="12864" b="23214"/>
        <a:stretch/>
      </xdr:blipFill>
      <xdr:spPr>
        <a:xfrm>
          <a:off x="1738313" y="323611875"/>
          <a:ext cx="761999" cy="73083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1702593</xdr:colOff>
      <xdr:row>1282</xdr:row>
      <xdr:rowOff>178594</xdr:rowOff>
    </xdr:from>
    <xdr:ext cx="797720" cy="719565"/>
    <xdr:pic>
      <xdr:nvPicPr>
        <xdr:cNvPr id="259" name="Рисунок 258"/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9" r="15472" b="24148"/>
        <a:stretch/>
      </xdr:blipFill>
      <xdr:spPr>
        <a:xfrm>
          <a:off x="1702593" y="322635563"/>
          <a:ext cx="797720" cy="7195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1726407</xdr:colOff>
      <xdr:row>1290</xdr:row>
      <xdr:rowOff>214313</xdr:rowOff>
    </xdr:from>
    <xdr:ext cx="809625" cy="621382"/>
    <xdr:pic>
      <xdr:nvPicPr>
        <xdr:cNvPr id="260" name="Рисунок 259"/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5" t="13235" r="14287" b="29203"/>
        <a:stretch/>
      </xdr:blipFill>
      <xdr:spPr>
        <a:xfrm>
          <a:off x="1726407" y="324600094"/>
          <a:ext cx="809625" cy="6213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1714501</xdr:colOff>
      <xdr:row>1303</xdr:row>
      <xdr:rowOff>23813</xdr:rowOff>
    </xdr:from>
    <xdr:ext cx="822099" cy="678658"/>
    <xdr:pic>
      <xdr:nvPicPr>
        <xdr:cNvPr id="261" name="Рисунок 260"/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54" t="15234" r="14677" b="17970"/>
        <a:stretch/>
      </xdr:blipFill>
      <xdr:spPr>
        <a:xfrm>
          <a:off x="1714501" y="327540938"/>
          <a:ext cx="822099" cy="67865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1797843</xdr:colOff>
      <xdr:row>1299</xdr:row>
      <xdr:rowOff>11905</xdr:rowOff>
    </xdr:from>
    <xdr:ext cx="726281" cy="660407"/>
    <xdr:pic>
      <xdr:nvPicPr>
        <xdr:cNvPr id="262" name="Рисунок 261"/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34" t="20430" r="17311" b="16611"/>
        <a:stretch/>
      </xdr:blipFill>
      <xdr:spPr>
        <a:xfrm>
          <a:off x="1797843" y="326564624"/>
          <a:ext cx="726281" cy="660407"/>
        </a:xfrm>
        <a:prstGeom prst="rect">
          <a:avLst/>
        </a:prstGeom>
      </xdr:spPr>
    </xdr:pic>
    <xdr:clientData/>
  </xdr:oneCellAnchor>
  <xdr:oneCellAnchor>
    <xdr:from>
      <xdr:col>0</xdr:col>
      <xdr:colOff>1774030</xdr:colOff>
      <xdr:row>1295</xdr:row>
      <xdr:rowOff>11906</xdr:rowOff>
    </xdr:from>
    <xdr:ext cx="800825" cy="642938"/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75" t="16094" r="14925" b="21828"/>
        <a:stretch/>
      </xdr:blipFill>
      <xdr:spPr>
        <a:xfrm>
          <a:off x="1774030" y="325600219"/>
          <a:ext cx="800825" cy="6429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1345407</xdr:colOff>
      <xdr:row>1307</xdr:row>
      <xdr:rowOff>178594</xdr:rowOff>
    </xdr:from>
    <xdr:ext cx="1321594" cy="950015"/>
    <xdr:pic>
      <xdr:nvPicPr>
        <xdr:cNvPr id="267" name="Рисунок 266"/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870" b="8824"/>
        <a:stretch/>
      </xdr:blipFill>
      <xdr:spPr>
        <a:xfrm>
          <a:off x="611982" y="263449594"/>
          <a:ext cx="1321594" cy="9500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1428750</xdr:colOff>
      <xdr:row>1312</xdr:row>
      <xdr:rowOff>119063</xdr:rowOff>
    </xdr:from>
    <xdr:ext cx="1294501" cy="1000125"/>
    <xdr:pic>
      <xdr:nvPicPr>
        <xdr:cNvPr id="268" name="Рисунок 267"/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924" b="14332"/>
        <a:stretch/>
      </xdr:blipFill>
      <xdr:spPr>
        <a:xfrm>
          <a:off x="609600" y="264342563"/>
          <a:ext cx="1294501" cy="10001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1797844</xdr:colOff>
      <xdr:row>1317</xdr:row>
      <xdr:rowOff>202407</xdr:rowOff>
    </xdr:from>
    <xdr:ext cx="866284" cy="702468"/>
    <xdr:pic>
      <xdr:nvPicPr>
        <xdr:cNvPr id="269" name="Рисунок 268"/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2" r="8000" b="6642"/>
        <a:stretch/>
      </xdr:blipFill>
      <xdr:spPr>
        <a:xfrm>
          <a:off x="1797844" y="332898751"/>
          <a:ext cx="866284" cy="70246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1797846</xdr:colOff>
      <xdr:row>1321</xdr:row>
      <xdr:rowOff>71436</xdr:rowOff>
    </xdr:from>
    <xdr:ext cx="845342" cy="791881"/>
    <xdr:pic>
      <xdr:nvPicPr>
        <xdr:cNvPr id="270" name="Рисунок 269"/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2" r="11099" b="17708"/>
        <a:stretch/>
      </xdr:blipFill>
      <xdr:spPr>
        <a:xfrm>
          <a:off x="1797846" y="333732186"/>
          <a:ext cx="845342" cy="7918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1821658</xdr:colOff>
      <xdr:row>1330</xdr:row>
      <xdr:rowOff>214313</xdr:rowOff>
    </xdr:from>
    <xdr:ext cx="845342" cy="688899"/>
    <xdr:pic>
      <xdr:nvPicPr>
        <xdr:cNvPr id="271" name="Рисунок 270"/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3" r="10099" b="18858"/>
        <a:stretch/>
      </xdr:blipFill>
      <xdr:spPr>
        <a:xfrm>
          <a:off x="1821658" y="336042001"/>
          <a:ext cx="845342" cy="688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1631155</xdr:colOff>
      <xdr:row>1343</xdr:row>
      <xdr:rowOff>190502</xdr:rowOff>
    </xdr:from>
    <xdr:ext cx="973880" cy="714373"/>
    <xdr:pic>
      <xdr:nvPicPr>
        <xdr:cNvPr id="272" name="Рисунок 271"/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1" r="12626" b="7756"/>
        <a:stretch/>
      </xdr:blipFill>
      <xdr:spPr>
        <a:xfrm>
          <a:off x="611980" y="270891002"/>
          <a:ext cx="973880" cy="7143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1797843</xdr:colOff>
      <xdr:row>1339</xdr:row>
      <xdr:rowOff>214312</xdr:rowOff>
    </xdr:from>
    <xdr:ext cx="869157" cy="676011"/>
    <xdr:pic>
      <xdr:nvPicPr>
        <xdr:cNvPr id="273" name="Рисунок 272"/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0" r="12653" b="14930"/>
        <a:stretch/>
      </xdr:blipFill>
      <xdr:spPr>
        <a:xfrm>
          <a:off x="1797843" y="338208937"/>
          <a:ext cx="869157" cy="6760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1857375</xdr:colOff>
      <xdr:row>1347</xdr:row>
      <xdr:rowOff>95249</xdr:rowOff>
    </xdr:from>
    <xdr:ext cx="833572" cy="797719"/>
    <xdr:pic>
      <xdr:nvPicPr>
        <xdr:cNvPr id="274" name="Рисунок 273"/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18" r="14263" b="20536"/>
        <a:stretch/>
      </xdr:blipFill>
      <xdr:spPr>
        <a:xfrm>
          <a:off x="609600" y="271557749"/>
          <a:ext cx="833572" cy="7977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1762125</xdr:colOff>
      <xdr:row>1352</xdr:row>
      <xdr:rowOff>0</xdr:rowOff>
    </xdr:from>
    <xdr:ext cx="849923" cy="690563"/>
    <xdr:pic>
      <xdr:nvPicPr>
        <xdr:cNvPr id="275" name="Рисунок 274"/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3" t="368" r="10862" b="18382"/>
        <a:stretch/>
      </xdr:blipFill>
      <xdr:spPr>
        <a:xfrm>
          <a:off x="609600" y="272415000"/>
          <a:ext cx="849923" cy="69056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1619251</xdr:colOff>
      <xdr:row>1356</xdr:row>
      <xdr:rowOff>11905</xdr:rowOff>
    </xdr:from>
    <xdr:ext cx="964406" cy="661791"/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342102280"/>
          <a:ext cx="964406" cy="6617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1821658</xdr:colOff>
      <xdr:row>1360</xdr:row>
      <xdr:rowOff>59533</xdr:rowOff>
    </xdr:from>
    <xdr:ext cx="805422" cy="595312"/>
    <xdr:pic>
      <xdr:nvPicPr>
        <xdr:cNvPr id="277" name="Рисунок 276"/>
        <xdr:cNvPicPr>
          <a:picLocks noChangeAspect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257" b="12001"/>
        <a:stretch/>
      </xdr:blipFill>
      <xdr:spPr>
        <a:xfrm>
          <a:off x="611983" y="273998533"/>
          <a:ext cx="805422" cy="59531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1928813</xdr:colOff>
      <xdr:row>1364</xdr:row>
      <xdr:rowOff>71436</xdr:rowOff>
    </xdr:from>
    <xdr:ext cx="762000" cy="594137"/>
    <xdr:pic>
      <xdr:nvPicPr>
        <xdr:cNvPr id="278" name="Рисунок 277"/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4" t="17131" r="11842" b="17109"/>
        <a:stretch/>
      </xdr:blipFill>
      <xdr:spPr>
        <a:xfrm>
          <a:off x="1928813" y="344090624"/>
          <a:ext cx="762000" cy="5941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1416843</xdr:colOff>
      <xdr:row>1377</xdr:row>
      <xdr:rowOff>23813</xdr:rowOff>
    </xdr:from>
    <xdr:ext cx="1248575" cy="1071562"/>
    <xdr:pic>
      <xdr:nvPicPr>
        <xdr:cNvPr id="279" name="Рисунок 278"/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196" b="9455"/>
        <a:stretch/>
      </xdr:blipFill>
      <xdr:spPr>
        <a:xfrm>
          <a:off x="607218" y="275677313"/>
          <a:ext cx="1248575" cy="10715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1702595</xdr:colOff>
      <xdr:row>1391</xdr:row>
      <xdr:rowOff>23813</xdr:rowOff>
    </xdr:from>
    <xdr:ext cx="845342" cy="640293"/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595" y="341054532"/>
          <a:ext cx="845342" cy="6402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1643065</xdr:colOff>
      <xdr:row>1394</xdr:row>
      <xdr:rowOff>202406</xdr:rowOff>
    </xdr:from>
    <xdr:ext cx="928686" cy="743509"/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5" y="341959406"/>
          <a:ext cx="928686" cy="7435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1678783</xdr:colOff>
      <xdr:row>1414</xdr:row>
      <xdr:rowOff>2</xdr:rowOff>
    </xdr:from>
    <xdr:ext cx="972778" cy="690562"/>
    <xdr:pic>
      <xdr:nvPicPr>
        <xdr:cNvPr id="282" name="Рисунок 281"/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9" r="9994" b="10148"/>
        <a:stretch/>
      </xdr:blipFill>
      <xdr:spPr>
        <a:xfrm>
          <a:off x="611983" y="282511502"/>
          <a:ext cx="972778" cy="6905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1797847</xdr:colOff>
      <xdr:row>1418</xdr:row>
      <xdr:rowOff>35719</xdr:rowOff>
    </xdr:from>
    <xdr:ext cx="842176" cy="619124"/>
    <xdr:pic>
      <xdr:nvPicPr>
        <xdr:cNvPr id="283" name="Рисунок 282"/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49" b="12989"/>
        <a:stretch/>
      </xdr:blipFill>
      <xdr:spPr>
        <a:xfrm>
          <a:off x="607222" y="283309219"/>
          <a:ext cx="842176" cy="6191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1785938</xdr:colOff>
      <xdr:row>1422</xdr:row>
      <xdr:rowOff>23812</xdr:rowOff>
    </xdr:from>
    <xdr:ext cx="869156" cy="621875"/>
    <xdr:pic>
      <xdr:nvPicPr>
        <xdr:cNvPr id="284" name="Рисунок 283"/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4" t="2884" r="11147" b="23847"/>
        <a:stretch/>
      </xdr:blipFill>
      <xdr:spPr>
        <a:xfrm>
          <a:off x="604838" y="284059312"/>
          <a:ext cx="869156" cy="6218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1357312</xdr:colOff>
      <xdr:row>1434</xdr:row>
      <xdr:rowOff>23812</xdr:rowOff>
    </xdr:from>
    <xdr:ext cx="1268015" cy="1214437"/>
    <xdr:pic>
      <xdr:nvPicPr>
        <xdr:cNvPr id="285" name="Рисунок 284"/>
        <xdr:cNvPicPr>
          <a:picLocks noChangeAspect="1"/>
        </xdr:cNvPicPr>
      </xdr:nvPicPr>
      <xdr:blipFill rotWithShape="1"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3" t="2232" r="16132" b="21875"/>
        <a:stretch/>
      </xdr:blipFill>
      <xdr:spPr>
        <a:xfrm>
          <a:off x="1357312" y="361140375"/>
          <a:ext cx="1268015" cy="12144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1452564</xdr:colOff>
      <xdr:row>1451</xdr:row>
      <xdr:rowOff>83344</xdr:rowOff>
    </xdr:from>
    <xdr:ext cx="997638" cy="726281"/>
    <xdr:pic>
      <xdr:nvPicPr>
        <xdr:cNvPr id="286" name="Рисунок 285"/>
        <xdr:cNvPicPr>
          <a:picLocks noChangeAspect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27" r="10268" b="18361"/>
        <a:stretch/>
      </xdr:blipFill>
      <xdr:spPr>
        <a:xfrm>
          <a:off x="1452564" y="363462094"/>
          <a:ext cx="997638" cy="7262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1333501</xdr:colOff>
      <xdr:row>22</xdr:row>
      <xdr:rowOff>166688</xdr:rowOff>
    </xdr:from>
    <xdr:ext cx="1357312" cy="1382922"/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548188"/>
          <a:ext cx="1357312" cy="138292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oneCellAnchor>
    <xdr:from>
      <xdr:col>0</xdr:col>
      <xdr:colOff>500062</xdr:colOff>
      <xdr:row>462</xdr:row>
      <xdr:rowOff>23813</xdr:rowOff>
    </xdr:from>
    <xdr:ext cx="1512093" cy="822756"/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" y="101941313"/>
          <a:ext cx="1512093" cy="8227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1238250</xdr:colOff>
      <xdr:row>238</xdr:row>
      <xdr:rowOff>178594</xdr:rowOff>
    </xdr:from>
    <xdr:to>
      <xdr:col>0</xdr:col>
      <xdr:colOff>2535933</xdr:colOff>
      <xdr:row>245</xdr:row>
      <xdr:rowOff>47624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0" t="13114" r="5850" b="18527"/>
        <a:stretch/>
      </xdr:blipFill>
      <xdr:spPr>
        <a:xfrm>
          <a:off x="1238250" y="63115032"/>
          <a:ext cx="1297683" cy="1535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1404936</xdr:colOff>
      <xdr:row>246</xdr:row>
      <xdr:rowOff>83344</xdr:rowOff>
    </xdr:from>
    <xdr:to>
      <xdr:col>0</xdr:col>
      <xdr:colOff>2571750</xdr:colOff>
      <xdr:row>253</xdr:row>
      <xdr:rowOff>122934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7" t="13609" r="19071" b="15625"/>
        <a:stretch/>
      </xdr:blipFill>
      <xdr:spPr>
        <a:xfrm>
          <a:off x="1404936" y="65186719"/>
          <a:ext cx="1166814" cy="170646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238125</xdr:colOff>
      <xdr:row>256</xdr:row>
      <xdr:rowOff>95251</xdr:rowOff>
    </xdr:from>
    <xdr:to>
      <xdr:col>0</xdr:col>
      <xdr:colOff>1122553</xdr:colOff>
      <xdr:row>261</xdr:row>
      <xdr:rowOff>119063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t="9897" r="14584" b="14223"/>
        <a:stretch/>
      </xdr:blipFill>
      <xdr:spPr>
        <a:xfrm>
          <a:off x="238125" y="67841814"/>
          <a:ext cx="884428" cy="12144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1666877</xdr:colOff>
      <xdr:row>255</xdr:row>
      <xdr:rowOff>11905</xdr:rowOff>
    </xdr:from>
    <xdr:to>
      <xdr:col>0</xdr:col>
      <xdr:colOff>2679822</xdr:colOff>
      <xdr:row>261</xdr:row>
      <xdr:rowOff>119062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69" t="9707" r="14987" b="13116"/>
        <a:stretch/>
      </xdr:blipFill>
      <xdr:spPr>
        <a:xfrm>
          <a:off x="1666877" y="67520343"/>
          <a:ext cx="1012945" cy="15359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166688</xdr:colOff>
      <xdr:row>264</xdr:row>
      <xdr:rowOff>11908</xdr:rowOff>
    </xdr:from>
    <xdr:to>
      <xdr:col>0</xdr:col>
      <xdr:colOff>1176337</xdr:colOff>
      <xdr:row>269</xdr:row>
      <xdr:rowOff>83345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04" t="12702" r="23296" b="20766"/>
        <a:stretch/>
      </xdr:blipFill>
      <xdr:spPr>
        <a:xfrm>
          <a:off x="166688" y="69925408"/>
          <a:ext cx="1009649" cy="12620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1702593</xdr:colOff>
      <xdr:row>262</xdr:row>
      <xdr:rowOff>190501</xdr:rowOff>
    </xdr:from>
    <xdr:to>
      <xdr:col>0</xdr:col>
      <xdr:colOff>2605306</xdr:colOff>
      <xdr:row>269</xdr:row>
      <xdr:rowOff>107156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0" t="14613" r="11718" b="14794"/>
        <a:stretch/>
      </xdr:blipFill>
      <xdr:spPr>
        <a:xfrm>
          <a:off x="1702593" y="69627751"/>
          <a:ext cx="902713" cy="158353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1654969</xdr:colOff>
      <xdr:row>585</xdr:row>
      <xdr:rowOff>202406</xdr:rowOff>
    </xdr:from>
    <xdr:to>
      <xdr:col>0</xdr:col>
      <xdr:colOff>2667001</xdr:colOff>
      <xdr:row>588</xdr:row>
      <xdr:rowOff>212512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0" t="15625" r="9765" b="15483"/>
        <a:stretch/>
      </xdr:blipFill>
      <xdr:spPr>
        <a:xfrm>
          <a:off x="1654969" y="156841031"/>
          <a:ext cx="1012032" cy="7244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1654969</xdr:colOff>
      <xdr:row>581</xdr:row>
      <xdr:rowOff>142875</xdr:rowOff>
    </xdr:from>
    <xdr:to>
      <xdr:col>0</xdr:col>
      <xdr:colOff>2643188</xdr:colOff>
      <xdr:row>584</xdr:row>
      <xdr:rowOff>125668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7" t="9965" r="12127" b="14001"/>
        <a:stretch/>
      </xdr:blipFill>
      <xdr:spPr>
        <a:xfrm>
          <a:off x="1654969" y="155567063"/>
          <a:ext cx="988219" cy="69716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1726407</xdr:colOff>
      <xdr:row>577</xdr:row>
      <xdr:rowOff>83343</xdr:rowOff>
    </xdr:from>
    <xdr:to>
      <xdr:col>0</xdr:col>
      <xdr:colOff>2619375</xdr:colOff>
      <xdr:row>580</xdr:row>
      <xdr:rowOff>116475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11" t="6465" r="6619" b="8097"/>
        <a:stretch/>
      </xdr:blipFill>
      <xdr:spPr>
        <a:xfrm>
          <a:off x="1726407" y="154293093"/>
          <a:ext cx="892968" cy="7475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1690686</xdr:colOff>
      <xdr:row>814</xdr:row>
      <xdr:rowOff>71437</xdr:rowOff>
    </xdr:from>
    <xdr:to>
      <xdr:col>0</xdr:col>
      <xdr:colOff>2724883</xdr:colOff>
      <xdr:row>817</xdr:row>
      <xdr:rowOff>154781</xdr:rowOff>
    </xdr:to>
    <xdr:pic>
      <xdr:nvPicPr>
        <xdr:cNvPr id="264" name="Рисунок 263"/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9" t="18970" r="7075" b="11473"/>
        <a:stretch/>
      </xdr:blipFill>
      <xdr:spPr>
        <a:xfrm>
          <a:off x="1690686" y="211812187"/>
          <a:ext cx="1034197" cy="7977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1190624</xdr:colOff>
      <xdr:row>910</xdr:row>
      <xdr:rowOff>71439</xdr:rowOff>
    </xdr:from>
    <xdr:to>
      <xdr:col>0</xdr:col>
      <xdr:colOff>2583655</xdr:colOff>
      <xdr:row>914</xdr:row>
      <xdr:rowOff>151891</xdr:rowOff>
    </xdr:to>
    <xdr:pic>
      <xdr:nvPicPr>
        <xdr:cNvPr id="265" name="Рисунок 264"/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2" t="14852" r="7165" b="18199"/>
        <a:stretch/>
      </xdr:blipFill>
      <xdr:spPr>
        <a:xfrm>
          <a:off x="1190624" y="234826970"/>
          <a:ext cx="1393031" cy="10329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  <a:softEdge rad="63500"/>
        </a:effectLst>
      </xdr:spPr>
    </xdr:pic>
    <xdr:clientData/>
  </xdr:twoCellAnchor>
  <xdr:twoCellAnchor editAs="oneCell">
    <xdr:from>
      <xdr:col>0</xdr:col>
      <xdr:colOff>1476374</xdr:colOff>
      <xdr:row>985</xdr:row>
      <xdr:rowOff>23812</xdr:rowOff>
    </xdr:from>
    <xdr:to>
      <xdr:col>0</xdr:col>
      <xdr:colOff>2733819</xdr:colOff>
      <xdr:row>988</xdr:row>
      <xdr:rowOff>202406</xdr:rowOff>
    </xdr:to>
    <xdr:pic>
      <xdr:nvPicPr>
        <xdr:cNvPr id="266" name="Рисунок 265"/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7" t="10824" r="10012" b="15983"/>
        <a:stretch/>
      </xdr:blipFill>
      <xdr:spPr>
        <a:xfrm>
          <a:off x="1476374" y="252769687"/>
          <a:ext cx="1257445" cy="8929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1452564</xdr:colOff>
      <xdr:row>989</xdr:row>
      <xdr:rowOff>190500</xdr:rowOff>
    </xdr:from>
    <xdr:to>
      <xdr:col>0</xdr:col>
      <xdr:colOff>2678908</xdr:colOff>
      <xdr:row>993</xdr:row>
      <xdr:rowOff>209393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9" t="18446" r="12258" b="16233"/>
        <a:stretch/>
      </xdr:blipFill>
      <xdr:spPr>
        <a:xfrm>
          <a:off x="1452564" y="253900781"/>
          <a:ext cx="1226344" cy="9713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1238249</xdr:colOff>
      <xdr:row>996</xdr:row>
      <xdr:rowOff>23812</xdr:rowOff>
    </xdr:from>
    <xdr:to>
      <xdr:col>0</xdr:col>
      <xdr:colOff>2475745</xdr:colOff>
      <xdr:row>999</xdr:row>
      <xdr:rowOff>130968</xdr:rowOff>
    </xdr:to>
    <xdr:pic>
      <xdr:nvPicPr>
        <xdr:cNvPr id="288" name="Рисунок 287"/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4" t="32436" r="16981" b="14914"/>
        <a:stretch/>
      </xdr:blipFill>
      <xdr:spPr>
        <a:xfrm>
          <a:off x="1238249" y="255412875"/>
          <a:ext cx="1237496" cy="8215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1321595</xdr:colOff>
      <xdr:row>1016</xdr:row>
      <xdr:rowOff>35720</xdr:rowOff>
    </xdr:from>
    <xdr:to>
      <xdr:col>0</xdr:col>
      <xdr:colOff>2297907</xdr:colOff>
      <xdr:row>1019</xdr:row>
      <xdr:rowOff>124488</xdr:rowOff>
    </xdr:to>
    <xdr:pic>
      <xdr:nvPicPr>
        <xdr:cNvPr id="290" name="Рисунок 289"/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87" t="11218" r="13264" b="16933"/>
        <a:stretch/>
      </xdr:blipFill>
      <xdr:spPr>
        <a:xfrm>
          <a:off x="1321595" y="260008689"/>
          <a:ext cx="976312" cy="8031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1393031</xdr:colOff>
      <xdr:row>1022</xdr:row>
      <xdr:rowOff>11905</xdr:rowOff>
    </xdr:from>
    <xdr:to>
      <xdr:col>0</xdr:col>
      <xdr:colOff>2464594</xdr:colOff>
      <xdr:row>1025</xdr:row>
      <xdr:rowOff>209923</xdr:rowOff>
    </xdr:to>
    <xdr:pic>
      <xdr:nvPicPr>
        <xdr:cNvPr id="295" name="Рисунок 294"/>
        <xdr:cNvPicPr>
          <a:picLocks noChangeAspect="1"/>
        </xdr:cNvPicPr>
      </xdr:nvPicPr>
      <xdr:blipFill rotWithShape="1"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38" t="19641" r="11184" b="15362"/>
        <a:stretch/>
      </xdr:blipFill>
      <xdr:spPr>
        <a:xfrm>
          <a:off x="1393031" y="261187405"/>
          <a:ext cx="1071563" cy="9123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1333500</xdr:colOff>
      <xdr:row>1027</xdr:row>
      <xdr:rowOff>0</xdr:rowOff>
    </xdr:from>
    <xdr:to>
      <xdr:col>0</xdr:col>
      <xdr:colOff>2464594</xdr:colOff>
      <xdr:row>1030</xdr:row>
      <xdr:rowOff>215138</xdr:rowOff>
    </xdr:to>
    <xdr:pic>
      <xdr:nvPicPr>
        <xdr:cNvPr id="296" name="Рисунок 295"/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64" t="14866" r="10987" b="25431"/>
        <a:stretch/>
      </xdr:blipFill>
      <xdr:spPr>
        <a:xfrm>
          <a:off x="1333500" y="262378031"/>
          <a:ext cx="1131094" cy="9295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1559720</xdr:colOff>
      <xdr:row>1032</xdr:row>
      <xdr:rowOff>11905</xdr:rowOff>
    </xdr:from>
    <xdr:to>
      <xdr:col>0</xdr:col>
      <xdr:colOff>2476502</xdr:colOff>
      <xdr:row>1035</xdr:row>
      <xdr:rowOff>148828</xdr:rowOff>
    </xdr:to>
    <xdr:pic>
      <xdr:nvPicPr>
        <xdr:cNvPr id="297" name="Рисунок 296"/>
        <xdr:cNvPicPr>
          <a:picLocks noChangeAspect="1"/>
        </xdr:cNvPicPr>
      </xdr:nvPicPr>
      <xdr:blipFill rotWithShape="1"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3" t="12361" r="12468" b="17910"/>
        <a:stretch/>
      </xdr:blipFill>
      <xdr:spPr>
        <a:xfrm>
          <a:off x="1559720" y="263592468"/>
          <a:ext cx="916782" cy="8512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1666876</xdr:colOff>
      <xdr:row>1163</xdr:row>
      <xdr:rowOff>107157</xdr:rowOff>
    </xdr:from>
    <xdr:to>
      <xdr:col>0</xdr:col>
      <xdr:colOff>2690814</xdr:colOff>
      <xdr:row>1166</xdr:row>
      <xdr:rowOff>112036</xdr:rowOff>
    </xdr:to>
    <xdr:pic>
      <xdr:nvPicPr>
        <xdr:cNvPr id="298" name="Рисунок 297"/>
        <xdr:cNvPicPr>
          <a:picLocks noChangeAspect="1"/>
        </xdr:cNvPicPr>
      </xdr:nvPicPr>
      <xdr:blipFill rotWithShape="1"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45" t="14088" r="6642" b="12142"/>
        <a:stretch/>
      </xdr:blipFill>
      <xdr:spPr>
        <a:xfrm>
          <a:off x="1666876" y="295727438"/>
          <a:ext cx="1023938" cy="71925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0</xdr:col>
      <xdr:colOff>1797845</xdr:colOff>
      <xdr:row>1529</xdr:row>
      <xdr:rowOff>11907</xdr:rowOff>
    </xdr:from>
    <xdr:ext cx="821531" cy="707824"/>
    <xdr:pic>
      <xdr:nvPicPr>
        <xdr:cNvPr id="299" name="Рисунок 298"/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4" r="7657" b="10753"/>
        <a:stretch/>
      </xdr:blipFill>
      <xdr:spPr>
        <a:xfrm>
          <a:off x="1797845" y="370772532"/>
          <a:ext cx="821531" cy="7078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  <xdr:twoCellAnchor editAs="oneCell">
    <xdr:from>
      <xdr:col>0</xdr:col>
      <xdr:colOff>1369219</xdr:colOff>
      <xdr:row>1533</xdr:row>
      <xdr:rowOff>16005</xdr:rowOff>
    </xdr:from>
    <xdr:to>
      <xdr:col>0</xdr:col>
      <xdr:colOff>2643188</xdr:colOff>
      <xdr:row>1535</xdr:row>
      <xdr:rowOff>130597</xdr:rowOff>
    </xdr:to>
    <xdr:pic>
      <xdr:nvPicPr>
        <xdr:cNvPr id="300" name="Рисунок 299"/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6" t="15824" r="3290" b="6610"/>
        <a:stretch/>
      </xdr:blipFill>
      <xdr:spPr>
        <a:xfrm>
          <a:off x="1369219" y="396351255"/>
          <a:ext cx="1273969" cy="7218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1309687</xdr:colOff>
      <xdr:row>1502</xdr:row>
      <xdr:rowOff>47625</xdr:rowOff>
    </xdr:from>
    <xdr:to>
      <xdr:col>0</xdr:col>
      <xdr:colOff>2345530</xdr:colOff>
      <xdr:row>1505</xdr:row>
      <xdr:rowOff>119062</xdr:rowOff>
    </xdr:to>
    <xdr:pic>
      <xdr:nvPicPr>
        <xdr:cNvPr id="287" name="Рисунок 286"/>
        <xdr:cNvPicPr>
          <a:picLocks noChangeAspect="1"/>
        </xdr:cNvPicPr>
      </xdr:nvPicPr>
      <xdr:blipFill rotWithShape="1"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0" t="7372" r="7071" b="15221"/>
        <a:stretch/>
      </xdr:blipFill>
      <xdr:spPr>
        <a:xfrm>
          <a:off x="1309687" y="376475625"/>
          <a:ext cx="1035843" cy="7500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1678781</xdr:colOff>
      <xdr:row>1506</xdr:row>
      <xdr:rowOff>35717</xdr:rowOff>
    </xdr:from>
    <xdr:to>
      <xdr:col>0</xdr:col>
      <xdr:colOff>2702718</xdr:colOff>
      <xdr:row>1509</xdr:row>
      <xdr:rowOff>164762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81" y="377368592"/>
          <a:ext cx="1023937" cy="8077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1333500</xdr:colOff>
      <xdr:row>1511</xdr:row>
      <xdr:rowOff>47625</xdr:rowOff>
    </xdr:from>
    <xdr:to>
      <xdr:col>0</xdr:col>
      <xdr:colOff>2377719</xdr:colOff>
      <xdr:row>1514</xdr:row>
      <xdr:rowOff>154781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378511594"/>
          <a:ext cx="1044219" cy="785812"/>
        </a:xfrm>
        <a:prstGeom prst="rect">
          <a:avLst/>
        </a:prstGeom>
      </xdr:spPr>
    </xdr:pic>
    <xdr:clientData/>
  </xdr:twoCellAnchor>
  <xdr:twoCellAnchor editAs="oneCell">
    <xdr:from>
      <xdr:col>0</xdr:col>
      <xdr:colOff>1654969</xdr:colOff>
      <xdr:row>1488</xdr:row>
      <xdr:rowOff>154782</xdr:rowOff>
    </xdr:from>
    <xdr:to>
      <xdr:col>0</xdr:col>
      <xdr:colOff>2702719</xdr:colOff>
      <xdr:row>1491</xdr:row>
      <xdr:rowOff>158733</xdr:rowOff>
    </xdr:to>
    <xdr:pic>
      <xdr:nvPicPr>
        <xdr:cNvPr id="302" name="Рисунок 301"/>
        <xdr:cNvPicPr>
          <a:picLocks noChangeAspect="1"/>
        </xdr:cNvPicPr>
      </xdr:nvPicPr>
      <xdr:blipFill rotWithShape="1"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5" t="19631" r="12727" b="17468"/>
        <a:stretch/>
      </xdr:blipFill>
      <xdr:spPr>
        <a:xfrm>
          <a:off x="1654969" y="372427501"/>
          <a:ext cx="1047750" cy="7183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1262062</xdr:colOff>
      <xdr:row>1038</xdr:row>
      <xdr:rowOff>23812</xdr:rowOff>
    </xdr:from>
    <xdr:to>
      <xdr:col>0</xdr:col>
      <xdr:colOff>2405063</xdr:colOff>
      <xdr:row>1041</xdr:row>
      <xdr:rowOff>168359</xdr:rowOff>
    </xdr:to>
    <xdr:pic>
      <xdr:nvPicPr>
        <xdr:cNvPr id="303" name="Рисунок 302"/>
        <xdr:cNvPicPr>
          <a:picLocks noChangeAspect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2" t="12941" r="8518" b="13152"/>
        <a:stretch/>
      </xdr:blipFill>
      <xdr:spPr>
        <a:xfrm>
          <a:off x="1262062" y="263235281"/>
          <a:ext cx="1143001" cy="85892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1333499</xdr:colOff>
      <xdr:row>1010</xdr:row>
      <xdr:rowOff>59531</xdr:rowOff>
    </xdr:from>
    <xdr:to>
      <xdr:col>0</xdr:col>
      <xdr:colOff>2472439</xdr:colOff>
      <xdr:row>1013</xdr:row>
      <xdr:rowOff>71437</xdr:rowOff>
    </xdr:to>
    <xdr:pic>
      <xdr:nvPicPr>
        <xdr:cNvPr id="304" name="Рисунок 303"/>
        <xdr:cNvPicPr>
          <a:picLocks noChangeAspect="1"/>
        </xdr:cNvPicPr>
      </xdr:nvPicPr>
      <xdr:blipFill rotWithShape="1"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46" t="7177" r="10786" b="13875"/>
        <a:stretch/>
      </xdr:blipFill>
      <xdr:spPr>
        <a:xfrm>
          <a:off x="1333499" y="257008312"/>
          <a:ext cx="1138940" cy="7262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1131094</xdr:colOff>
      <xdr:row>716</xdr:row>
      <xdr:rowOff>59532</xdr:rowOff>
    </xdr:from>
    <xdr:to>
      <xdr:col>0</xdr:col>
      <xdr:colOff>2455238</xdr:colOff>
      <xdr:row>720</xdr:row>
      <xdr:rowOff>178594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4" y="186368532"/>
          <a:ext cx="1324144" cy="107156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1035843</xdr:colOff>
      <xdr:row>710</xdr:row>
      <xdr:rowOff>59533</xdr:rowOff>
    </xdr:from>
    <xdr:to>
      <xdr:col>0</xdr:col>
      <xdr:colOff>2345531</xdr:colOff>
      <xdr:row>714</xdr:row>
      <xdr:rowOff>171657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843" y="184927877"/>
          <a:ext cx="1309688" cy="10646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1500187</xdr:colOff>
      <xdr:row>810</xdr:row>
      <xdr:rowOff>226218</xdr:rowOff>
    </xdr:from>
    <xdr:to>
      <xdr:col>0</xdr:col>
      <xdr:colOff>2631281</xdr:colOff>
      <xdr:row>813</xdr:row>
      <xdr:rowOff>139340</xdr:rowOff>
    </xdr:to>
    <xdr:pic>
      <xdr:nvPicPr>
        <xdr:cNvPr id="307" name="Рисунок 306"/>
        <xdr:cNvPicPr>
          <a:picLocks noChangeAspect="1"/>
        </xdr:cNvPicPr>
      </xdr:nvPicPr>
      <xdr:blipFill rotWithShape="1"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64" t="20625" r="10857" b="20500"/>
        <a:stretch/>
      </xdr:blipFill>
      <xdr:spPr>
        <a:xfrm>
          <a:off x="1500187" y="209180906"/>
          <a:ext cx="1131094" cy="62749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1583531</xdr:colOff>
      <xdr:row>1001</xdr:row>
      <xdr:rowOff>35718</xdr:rowOff>
    </xdr:from>
    <xdr:to>
      <xdr:col>0</xdr:col>
      <xdr:colOff>2607469</xdr:colOff>
      <xdr:row>1003</xdr:row>
      <xdr:rowOff>172640</xdr:rowOff>
    </xdr:to>
    <xdr:pic>
      <xdr:nvPicPr>
        <xdr:cNvPr id="308" name="Рисунок 307"/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7" t="9028" r="9741" b="19444"/>
        <a:stretch/>
      </xdr:blipFill>
      <xdr:spPr>
        <a:xfrm>
          <a:off x="1583531" y="254805656"/>
          <a:ext cx="1023938" cy="61317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1535906</xdr:colOff>
      <xdr:row>1005</xdr:row>
      <xdr:rowOff>35719</xdr:rowOff>
    </xdr:from>
    <xdr:to>
      <xdr:col>0</xdr:col>
      <xdr:colOff>2641758</xdr:colOff>
      <xdr:row>1007</xdr:row>
      <xdr:rowOff>202406</xdr:rowOff>
    </xdr:to>
    <xdr:pic>
      <xdr:nvPicPr>
        <xdr:cNvPr id="311" name="Рисунок 310"/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7" t="11862" r="7880" b="21174"/>
        <a:stretch/>
      </xdr:blipFill>
      <xdr:spPr>
        <a:xfrm>
          <a:off x="1535906" y="255770063"/>
          <a:ext cx="1105852" cy="6429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1607343</xdr:colOff>
      <xdr:row>1047</xdr:row>
      <xdr:rowOff>202407</xdr:rowOff>
    </xdr:from>
    <xdr:to>
      <xdr:col>0</xdr:col>
      <xdr:colOff>2655094</xdr:colOff>
      <xdr:row>1050</xdr:row>
      <xdr:rowOff>208123</xdr:rowOff>
    </xdr:to>
    <xdr:pic>
      <xdr:nvPicPr>
        <xdr:cNvPr id="312" name="Рисунок 311"/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19" t="16125" r="8036" b="13000"/>
        <a:stretch/>
      </xdr:blipFill>
      <xdr:spPr>
        <a:xfrm>
          <a:off x="1607343" y="265580813"/>
          <a:ext cx="1047751" cy="72009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1500186</xdr:colOff>
      <xdr:row>1052</xdr:row>
      <xdr:rowOff>11906</xdr:rowOff>
    </xdr:from>
    <xdr:to>
      <xdr:col>0</xdr:col>
      <xdr:colOff>2595563</xdr:colOff>
      <xdr:row>1054</xdr:row>
      <xdr:rowOff>189511</xdr:rowOff>
    </xdr:to>
    <xdr:pic>
      <xdr:nvPicPr>
        <xdr:cNvPr id="313" name="Рисунок 312"/>
        <xdr:cNvPicPr>
          <a:picLocks noChangeAspect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14" t="18711" r="6634" b="21780"/>
        <a:stretch/>
      </xdr:blipFill>
      <xdr:spPr>
        <a:xfrm>
          <a:off x="1500186" y="266592844"/>
          <a:ext cx="1095377" cy="6538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1321596</xdr:colOff>
      <xdr:row>1372</xdr:row>
      <xdr:rowOff>35718</xdr:rowOff>
    </xdr:from>
    <xdr:to>
      <xdr:col>0</xdr:col>
      <xdr:colOff>2403692</xdr:colOff>
      <xdr:row>1374</xdr:row>
      <xdr:rowOff>166687</xdr:rowOff>
    </xdr:to>
    <xdr:pic>
      <xdr:nvPicPr>
        <xdr:cNvPr id="314" name="Рисунок 313"/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76" t="24977" r="10157" b="21647"/>
        <a:stretch/>
      </xdr:blipFill>
      <xdr:spPr>
        <a:xfrm>
          <a:off x="1321596" y="344162062"/>
          <a:ext cx="1082096" cy="6072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1381125</xdr:colOff>
      <xdr:row>1368</xdr:row>
      <xdr:rowOff>11905</xdr:rowOff>
    </xdr:from>
    <xdr:to>
      <xdr:col>0</xdr:col>
      <xdr:colOff>2428875</xdr:colOff>
      <xdr:row>1370</xdr:row>
      <xdr:rowOff>183950</xdr:rowOff>
    </xdr:to>
    <xdr:pic>
      <xdr:nvPicPr>
        <xdr:cNvPr id="315" name="Рисунок 314"/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7" t="15402" r="5723" b="18303"/>
        <a:stretch/>
      </xdr:blipFill>
      <xdr:spPr>
        <a:xfrm>
          <a:off x="1381125" y="343173843"/>
          <a:ext cx="1047750" cy="6482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1535908</xdr:colOff>
      <xdr:row>1477</xdr:row>
      <xdr:rowOff>23814</xdr:rowOff>
    </xdr:from>
    <xdr:to>
      <xdr:col>0</xdr:col>
      <xdr:colOff>2536031</xdr:colOff>
      <xdr:row>1479</xdr:row>
      <xdr:rowOff>184679</xdr:rowOff>
    </xdr:to>
    <xdr:pic>
      <xdr:nvPicPr>
        <xdr:cNvPr id="316" name="Рисунок 315"/>
        <xdr:cNvPicPr>
          <a:picLocks noChangeAspect="1"/>
        </xdr:cNvPicPr>
      </xdr:nvPicPr>
      <xdr:blipFill rotWithShape="1"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71" t="17290" r="12298" b="16624"/>
        <a:stretch/>
      </xdr:blipFill>
      <xdr:spPr>
        <a:xfrm>
          <a:off x="1535908" y="369665252"/>
          <a:ext cx="1000123" cy="6371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1726406</xdr:colOff>
      <xdr:row>1492</xdr:row>
      <xdr:rowOff>142875</xdr:rowOff>
    </xdr:from>
    <xdr:to>
      <xdr:col>0</xdr:col>
      <xdr:colOff>2690812</xdr:colOff>
      <xdr:row>1495</xdr:row>
      <xdr:rowOff>124584</xdr:rowOff>
    </xdr:to>
    <xdr:pic>
      <xdr:nvPicPr>
        <xdr:cNvPr id="317" name="Рисунок 316"/>
        <xdr:cNvPicPr>
          <a:picLocks noChangeAspect="1"/>
        </xdr:cNvPicPr>
      </xdr:nvPicPr>
      <xdr:blipFill rotWithShape="1"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02" t="18749" r="12298" b="17925"/>
        <a:stretch/>
      </xdr:blipFill>
      <xdr:spPr>
        <a:xfrm>
          <a:off x="1726406" y="373368094"/>
          <a:ext cx="964406" cy="69608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1166813</xdr:colOff>
      <xdr:row>1497</xdr:row>
      <xdr:rowOff>59531</xdr:rowOff>
    </xdr:from>
    <xdr:to>
      <xdr:col>0</xdr:col>
      <xdr:colOff>2440781</xdr:colOff>
      <xdr:row>1500</xdr:row>
      <xdr:rowOff>127428</xdr:rowOff>
    </xdr:to>
    <xdr:pic>
      <xdr:nvPicPr>
        <xdr:cNvPr id="318" name="Рисунок 317"/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3" t="18212" r="11351" b="15231"/>
        <a:stretch/>
      </xdr:blipFill>
      <xdr:spPr>
        <a:xfrm>
          <a:off x="1166813" y="374451562"/>
          <a:ext cx="1273968" cy="7465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1357313</xdr:colOff>
      <xdr:row>1043</xdr:row>
      <xdr:rowOff>59532</xdr:rowOff>
    </xdr:from>
    <xdr:to>
      <xdr:col>0</xdr:col>
      <xdr:colOff>2393156</xdr:colOff>
      <xdr:row>1046</xdr:row>
      <xdr:rowOff>166508</xdr:rowOff>
    </xdr:to>
    <xdr:pic>
      <xdr:nvPicPr>
        <xdr:cNvPr id="309" name="Рисунок 308"/>
        <xdr:cNvPicPr>
          <a:picLocks noChangeAspect="1"/>
        </xdr:cNvPicPr>
      </xdr:nvPicPr>
      <xdr:blipFill rotWithShape="1"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72" t="7929" r="13447" b="18843"/>
        <a:stretch/>
      </xdr:blipFill>
      <xdr:spPr>
        <a:xfrm>
          <a:off x="1357313" y="264473532"/>
          <a:ext cx="1035843" cy="8213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595313</xdr:colOff>
      <xdr:row>134</xdr:row>
      <xdr:rowOff>107156</xdr:rowOff>
    </xdr:from>
    <xdr:to>
      <xdr:col>0</xdr:col>
      <xdr:colOff>2559844</xdr:colOff>
      <xdr:row>140</xdr:row>
      <xdr:rowOff>23813</xdr:rowOff>
    </xdr:to>
    <xdr:pic>
      <xdr:nvPicPr>
        <xdr:cNvPr id="293" name="Рисунок 292"/>
        <xdr:cNvPicPr>
          <a:picLocks noChangeAspect="1"/>
        </xdr:cNvPicPr>
      </xdr:nvPicPr>
      <xdr:blipFill rotWithShape="1"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65" t="14784" r="8738" b="18394"/>
        <a:stretch/>
      </xdr:blipFill>
      <xdr:spPr>
        <a:xfrm>
          <a:off x="595313" y="33623250"/>
          <a:ext cx="1964531" cy="134540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833438</xdr:colOff>
      <xdr:row>218</xdr:row>
      <xdr:rowOff>226219</xdr:rowOff>
    </xdr:from>
    <xdr:to>
      <xdr:col>0</xdr:col>
      <xdr:colOff>2584653</xdr:colOff>
      <xdr:row>226</xdr:row>
      <xdr:rowOff>95250</xdr:rowOff>
    </xdr:to>
    <xdr:pic>
      <xdr:nvPicPr>
        <xdr:cNvPr id="294" name="Рисунок 293"/>
        <xdr:cNvPicPr>
          <a:picLocks noChangeAspect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5" t="12971" r="20009" b="16262"/>
        <a:stretch/>
      </xdr:blipFill>
      <xdr:spPr>
        <a:xfrm>
          <a:off x="833438" y="53840063"/>
          <a:ext cx="1751215" cy="17740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309562</xdr:colOff>
      <xdr:row>230</xdr:row>
      <xdr:rowOff>2</xdr:rowOff>
    </xdr:from>
    <xdr:to>
      <xdr:col>0</xdr:col>
      <xdr:colOff>2476499</xdr:colOff>
      <xdr:row>236</xdr:row>
      <xdr:rowOff>32048</xdr:rowOff>
    </xdr:to>
    <xdr:pic>
      <xdr:nvPicPr>
        <xdr:cNvPr id="310" name="Рисунок 309"/>
        <xdr:cNvPicPr>
          <a:picLocks noChangeAspect="1"/>
        </xdr:cNvPicPr>
      </xdr:nvPicPr>
      <xdr:blipFill rotWithShape="1"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13" t="14543" r="10809" b="15079"/>
        <a:stretch/>
      </xdr:blipFill>
      <xdr:spPr>
        <a:xfrm>
          <a:off x="309562" y="56483252"/>
          <a:ext cx="2166937" cy="146079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1262062</xdr:colOff>
      <xdr:row>278</xdr:row>
      <xdr:rowOff>47625</xdr:rowOff>
    </xdr:from>
    <xdr:to>
      <xdr:col>0</xdr:col>
      <xdr:colOff>2488405</xdr:colOff>
      <xdr:row>282</xdr:row>
      <xdr:rowOff>94736</xdr:rowOff>
    </xdr:to>
    <xdr:pic>
      <xdr:nvPicPr>
        <xdr:cNvPr id="319" name="Рисунок 318"/>
        <xdr:cNvPicPr>
          <a:picLocks noChangeAspect="1"/>
        </xdr:cNvPicPr>
      </xdr:nvPicPr>
      <xdr:blipFill rotWithShape="1"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9" t="11128" r="13187" b="12941"/>
        <a:stretch/>
      </xdr:blipFill>
      <xdr:spPr>
        <a:xfrm>
          <a:off x="1262062" y="68068031"/>
          <a:ext cx="1226343" cy="10234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1774032</xdr:colOff>
      <xdr:row>338</xdr:row>
      <xdr:rowOff>59531</xdr:rowOff>
    </xdr:from>
    <xdr:to>
      <xdr:col>0</xdr:col>
      <xdr:colOff>2511922</xdr:colOff>
      <xdr:row>341</xdr:row>
      <xdr:rowOff>142875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1" t="4788" r="11630" b="14566"/>
        <a:stretch/>
      </xdr:blipFill>
      <xdr:spPr>
        <a:xfrm>
          <a:off x="1774032" y="82724625"/>
          <a:ext cx="737890" cy="7977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1297782</xdr:colOff>
      <xdr:row>398</xdr:row>
      <xdr:rowOff>35718</xdr:rowOff>
    </xdr:from>
    <xdr:to>
      <xdr:col>0</xdr:col>
      <xdr:colOff>2493920</xdr:colOff>
      <xdr:row>401</xdr:row>
      <xdr:rowOff>154781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1" t="14724" r="10260" b="13827"/>
        <a:stretch/>
      </xdr:blipFill>
      <xdr:spPr>
        <a:xfrm>
          <a:off x="1297782" y="97166906"/>
          <a:ext cx="1196138" cy="8334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1345405</xdr:colOff>
      <xdr:row>403</xdr:row>
      <xdr:rowOff>23814</xdr:rowOff>
    </xdr:from>
    <xdr:to>
      <xdr:col>0</xdr:col>
      <xdr:colOff>2500312</xdr:colOff>
      <xdr:row>406</xdr:row>
      <xdr:rowOff>138733</xdr:rowOff>
    </xdr:to>
    <xdr:pic>
      <xdr:nvPicPr>
        <xdr:cNvPr id="112" name="Рисунок 111"/>
        <xdr:cNvPicPr>
          <a:picLocks noChangeAspect="1"/>
        </xdr:cNvPicPr>
      </xdr:nvPicPr>
      <xdr:blipFill rotWithShape="1"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2" t="13844" r="7118" b="14139"/>
        <a:stretch/>
      </xdr:blipFill>
      <xdr:spPr>
        <a:xfrm>
          <a:off x="1345405" y="98357533"/>
          <a:ext cx="1154907" cy="82929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1535905</xdr:colOff>
      <xdr:row>437</xdr:row>
      <xdr:rowOff>142874</xdr:rowOff>
    </xdr:from>
    <xdr:to>
      <xdr:col>0</xdr:col>
      <xdr:colOff>2536030</xdr:colOff>
      <xdr:row>441</xdr:row>
      <xdr:rowOff>104066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34" t="10204" r="7799" b="14286"/>
        <a:stretch/>
      </xdr:blipFill>
      <xdr:spPr>
        <a:xfrm>
          <a:off x="1535905" y="106656187"/>
          <a:ext cx="1000125" cy="91369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1654970</xdr:colOff>
      <xdr:row>442</xdr:row>
      <xdr:rowOff>84938</xdr:rowOff>
    </xdr:from>
    <xdr:to>
      <xdr:col>0</xdr:col>
      <xdr:colOff>2559475</xdr:colOff>
      <xdr:row>446</xdr:row>
      <xdr:rowOff>47626</xdr:rowOff>
    </xdr:to>
    <xdr:pic>
      <xdr:nvPicPr>
        <xdr:cNvPr id="115" name="Рисунок 114"/>
        <xdr:cNvPicPr>
          <a:picLocks noChangeAspect="1"/>
        </xdr:cNvPicPr>
      </xdr:nvPicPr>
      <xdr:blipFill rotWithShape="1"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0" t="11329" r="15165" b="15880"/>
        <a:stretch/>
      </xdr:blipFill>
      <xdr:spPr>
        <a:xfrm>
          <a:off x="1654970" y="107800782"/>
          <a:ext cx="904505" cy="9151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1666877</xdr:colOff>
      <xdr:row>737</xdr:row>
      <xdr:rowOff>35720</xdr:rowOff>
    </xdr:from>
    <xdr:to>
      <xdr:col>0</xdr:col>
      <xdr:colOff>2639221</xdr:colOff>
      <xdr:row>740</xdr:row>
      <xdr:rowOff>154782</xdr:rowOff>
    </xdr:to>
    <xdr:pic>
      <xdr:nvPicPr>
        <xdr:cNvPr id="116" name="Рисунок 115"/>
        <xdr:cNvPicPr>
          <a:picLocks noChangeAspect="1"/>
        </xdr:cNvPicPr>
      </xdr:nvPicPr>
      <xdr:blipFill rotWithShape="1"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4" t="15920" r="11418" b="17369"/>
        <a:stretch/>
      </xdr:blipFill>
      <xdr:spPr>
        <a:xfrm>
          <a:off x="1666877" y="178689001"/>
          <a:ext cx="972344" cy="83343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1797845</xdr:colOff>
      <xdr:row>742</xdr:row>
      <xdr:rowOff>23813</xdr:rowOff>
    </xdr:from>
    <xdr:to>
      <xdr:col>0</xdr:col>
      <xdr:colOff>2547939</xdr:colOff>
      <xdr:row>745</xdr:row>
      <xdr:rowOff>123474</xdr:rowOff>
    </xdr:to>
    <xdr:pic>
      <xdr:nvPicPr>
        <xdr:cNvPr id="117" name="Рисунок 116"/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0" t="9831" r="13232" b="10805"/>
        <a:stretch/>
      </xdr:blipFill>
      <xdr:spPr>
        <a:xfrm>
          <a:off x="1797845" y="179879626"/>
          <a:ext cx="750094" cy="8140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1785938</xdr:colOff>
      <xdr:row>747</xdr:row>
      <xdr:rowOff>95251</xdr:rowOff>
    </xdr:from>
    <xdr:to>
      <xdr:col>0</xdr:col>
      <xdr:colOff>2488407</xdr:colOff>
      <xdr:row>750</xdr:row>
      <xdr:rowOff>146726</xdr:rowOff>
    </xdr:to>
    <xdr:pic>
      <xdr:nvPicPr>
        <xdr:cNvPr id="118" name="Рисунок 117"/>
        <xdr:cNvPicPr>
          <a:picLocks noChangeAspect="1"/>
        </xdr:cNvPicPr>
      </xdr:nvPicPr>
      <xdr:blipFill rotWithShape="1"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65" t="14272" r="18187" b="14370"/>
        <a:stretch/>
      </xdr:blipFill>
      <xdr:spPr>
        <a:xfrm>
          <a:off x="1785938" y="181153595"/>
          <a:ext cx="702469" cy="765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1797846</xdr:colOff>
      <xdr:row>751</xdr:row>
      <xdr:rowOff>226218</xdr:rowOff>
    </xdr:from>
    <xdr:to>
      <xdr:col>0</xdr:col>
      <xdr:colOff>2571751</xdr:colOff>
      <xdr:row>755</xdr:row>
      <xdr:rowOff>204363</xdr:rowOff>
    </xdr:to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8" t="10150" r="14389" b="13729"/>
        <a:stretch/>
      </xdr:blipFill>
      <xdr:spPr>
        <a:xfrm>
          <a:off x="1797846" y="182248968"/>
          <a:ext cx="773905" cy="93064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7"/>
  <sheetViews>
    <sheetView tabSelected="1" zoomScale="80" zoomScaleNormal="80" workbookViewId="0">
      <pane ySplit="1" topLeftCell="A2" activePane="bottomLeft" state="frozen"/>
      <selection pane="bottomLeft" activeCell="F756" sqref="F756"/>
    </sheetView>
  </sheetViews>
  <sheetFormatPr defaultRowHeight="15" x14ac:dyDescent="0.25"/>
  <cols>
    <col min="1" max="1" width="41.42578125" style="1" customWidth="1"/>
    <col min="2" max="2" width="9.140625" style="1" customWidth="1"/>
    <col min="3" max="3" width="8.85546875" customWidth="1"/>
    <col min="4" max="5" width="9.85546875" customWidth="1"/>
    <col min="6" max="6" width="12" customWidth="1"/>
    <col min="7" max="7" width="13" customWidth="1"/>
    <col min="8" max="8" width="17.7109375" customWidth="1"/>
    <col min="9" max="9" width="15.85546875" customWidth="1"/>
  </cols>
  <sheetData>
    <row r="1" spans="1:25" ht="46.5" customHeight="1" thickBot="1" x14ac:dyDescent="0.55000000000000004">
      <c r="A1" s="92" t="s">
        <v>919</v>
      </c>
      <c r="B1" s="90" t="s">
        <v>918</v>
      </c>
      <c r="C1" s="91" t="s">
        <v>917</v>
      </c>
      <c r="D1" s="90" t="s">
        <v>916</v>
      </c>
      <c r="E1" s="91" t="s">
        <v>915</v>
      </c>
      <c r="F1" s="91" t="s">
        <v>914</v>
      </c>
      <c r="G1" s="91" t="s">
        <v>913</v>
      </c>
      <c r="H1" s="90" t="s">
        <v>912</v>
      </c>
      <c r="I1" s="89" t="s">
        <v>911</v>
      </c>
      <c r="T1">
        <v>1</v>
      </c>
    </row>
    <row r="2" spans="1:25" ht="21.75" customHeight="1" x14ac:dyDescent="0.35">
      <c r="A2" s="117" t="s">
        <v>910</v>
      </c>
      <c r="B2" s="118"/>
      <c r="C2" s="118"/>
      <c r="D2" s="118"/>
      <c r="E2" s="118"/>
      <c r="F2" s="118"/>
      <c r="G2" s="118"/>
      <c r="H2" s="118"/>
      <c r="I2" s="119"/>
    </row>
    <row r="3" spans="1:25" ht="18.75" customHeight="1" x14ac:dyDescent="0.3">
      <c r="A3" s="111" t="s">
        <v>909</v>
      </c>
      <c r="B3" s="112"/>
      <c r="C3" s="112"/>
      <c r="D3" s="112"/>
      <c r="E3" s="112"/>
      <c r="F3" s="112"/>
      <c r="G3" s="112"/>
      <c r="H3" s="112"/>
      <c r="I3" s="113"/>
    </row>
    <row r="4" spans="1:25" ht="18.75" customHeight="1" x14ac:dyDescent="0.3">
      <c r="A4" s="111" t="s">
        <v>908</v>
      </c>
      <c r="B4" s="112"/>
      <c r="C4" s="112"/>
      <c r="D4" s="112"/>
      <c r="E4" s="112"/>
      <c r="F4" s="112"/>
      <c r="G4" s="112"/>
      <c r="H4" s="112"/>
      <c r="I4" s="113"/>
    </row>
    <row r="5" spans="1:25" ht="18.75" customHeight="1" x14ac:dyDescent="0.3">
      <c r="A5" s="111" t="s">
        <v>907</v>
      </c>
      <c r="B5" s="112"/>
      <c r="C5" s="112"/>
      <c r="D5" s="112"/>
      <c r="E5" s="112"/>
      <c r="F5" s="112"/>
      <c r="G5" s="112"/>
      <c r="H5" s="112"/>
      <c r="I5" s="113"/>
    </row>
    <row r="6" spans="1:25" ht="19.5" customHeight="1" x14ac:dyDescent="0.3">
      <c r="A6" s="111" t="s">
        <v>906</v>
      </c>
      <c r="B6" s="112"/>
      <c r="C6" s="112"/>
      <c r="D6" s="112"/>
      <c r="E6" s="112"/>
      <c r="F6" s="112"/>
      <c r="G6" s="112"/>
      <c r="H6" s="112"/>
      <c r="I6" s="113"/>
    </row>
    <row r="7" spans="1:25" ht="26.25" x14ac:dyDescent="0.4">
      <c r="A7" s="114" t="s">
        <v>905</v>
      </c>
      <c r="B7" s="115"/>
      <c r="C7" s="115"/>
      <c r="D7" s="115"/>
      <c r="E7" s="115"/>
      <c r="F7" s="115"/>
      <c r="G7" s="115"/>
      <c r="H7" s="115"/>
      <c r="I7" s="116"/>
    </row>
    <row r="8" spans="1:25" ht="25.5" customHeight="1" x14ac:dyDescent="0.35">
      <c r="A8" s="105" t="s">
        <v>904</v>
      </c>
      <c r="B8" s="106"/>
      <c r="C8" s="106"/>
      <c r="D8" s="106"/>
      <c r="E8" s="106"/>
      <c r="F8" s="106"/>
      <c r="G8" s="106"/>
      <c r="H8" s="106"/>
      <c r="I8" s="107"/>
    </row>
    <row r="9" spans="1:25" ht="20.25" customHeight="1" x14ac:dyDescent="0.35">
      <c r="A9" s="105" t="s">
        <v>903</v>
      </c>
      <c r="B9" s="106"/>
      <c r="C9" s="106"/>
      <c r="D9" s="106"/>
      <c r="E9" s="106"/>
      <c r="F9" s="106"/>
      <c r="G9" s="106"/>
      <c r="H9" s="106"/>
      <c r="I9" s="107"/>
      <c r="Y9">
        <v>1</v>
      </c>
    </row>
    <row r="10" spans="1:25" ht="19.5" customHeight="1" x14ac:dyDescent="0.35">
      <c r="A10" s="105" t="s">
        <v>902</v>
      </c>
      <c r="B10" s="106"/>
      <c r="C10" s="106"/>
      <c r="D10" s="106"/>
      <c r="E10" s="106"/>
      <c r="F10" s="106"/>
      <c r="G10" s="106"/>
      <c r="H10" s="106"/>
      <c r="I10" s="107"/>
    </row>
    <row r="11" spans="1:25" ht="18.75" customHeight="1" x14ac:dyDescent="0.25">
      <c r="A11" s="105" t="s">
        <v>901</v>
      </c>
      <c r="B11" s="106"/>
      <c r="C11" s="106"/>
      <c r="D11" s="106"/>
      <c r="E11" s="106"/>
      <c r="F11" s="106"/>
      <c r="G11" s="106"/>
      <c r="H11" s="106"/>
      <c r="I11" s="107"/>
    </row>
    <row r="12" spans="1:25" ht="30" customHeight="1" thickBot="1" x14ac:dyDescent="0.3">
      <c r="A12" s="108"/>
      <c r="B12" s="109"/>
      <c r="C12" s="109"/>
      <c r="D12" s="109"/>
      <c r="E12" s="109"/>
      <c r="F12" s="109"/>
      <c r="G12" s="109"/>
      <c r="H12" s="109"/>
      <c r="I12" s="110"/>
    </row>
    <row r="13" spans="1:25" ht="45.75" customHeight="1" x14ac:dyDescent="0.35">
      <c r="A13" s="126" t="s">
        <v>900</v>
      </c>
      <c r="B13" s="127"/>
      <c r="C13" s="127"/>
      <c r="D13" s="127"/>
      <c r="E13" s="127"/>
      <c r="F13" s="127"/>
      <c r="G13" s="127"/>
      <c r="H13" s="127"/>
      <c r="I13" s="128"/>
    </row>
    <row r="14" spans="1:25" ht="30" customHeight="1" x14ac:dyDescent="0.35">
      <c r="A14" s="88" t="s">
        <v>899</v>
      </c>
      <c r="B14" s="142">
        <f>I1537</f>
        <v>0</v>
      </c>
      <c r="C14" s="142"/>
      <c r="D14" s="87" t="s">
        <v>898</v>
      </c>
      <c r="E14" s="86"/>
      <c r="F14" s="86"/>
      <c r="G14" s="86"/>
      <c r="H14" s="86"/>
      <c r="I14" s="85"/>
    </row>
    <row r="15" spans="1:25" ht="30" customHeight="1" thickBot="1" x14ac:dyDescent="0.4">
      <c r="A15" s="84" t="s">
        <v>897</v>
      </c>
      <c r="B15" s="142">
        <f>H1537</f>
        <v>0</v>
      </c>
      <c r="C15" s="142"/>
      <c r="D15" s="96" t="s">
        <v>896</v>
      </c>
      <c r="E15" s="86"/>
      <c r="F15" s="86"/>
      <c r="G15" s="86"/>
      <c r="H15" s="86"/>
      <c r="I15" s="85"/>
    </row>
    <row r="16" spans="1:25" ht="19.5" thickBot="1" x14ac:dyDescent="0.35">
      <c r="A16" s="83" t="s">
        <v>895</v>
      </c>
      <c r="B16" s="93"/>
      <c r="C16" s="76"/>
      <c r="D16" s="76"/>
      <c r="E16" s="76"/>
      <c r="F16" s="76"/>
      <c r="G16" s="76"/>
      <c r="H16" s="76"/>
      <c r="I16" s="80"/>
    </row>
    <row r="17" spans="1:9" ht="18.75" x14ac:dyDescent="0.3">
      <c r="A17" s="45" t="s">
        <v>825</v>
      </c>
      <c r="B17" s="82"/>
      <c r="C17" s="77"/>
      <c r="D17" s="77"/>
      <c r="E17" s="77"/>
      <c r="F17" s="77"/>
      <c r="G17" s="77"/>
      <c r="H17" s="77"/>
      <c r="I17" s="79"/>
    </row>
    <row r="18" spans="1:9" ht="18.75" x14ac:dyDescent="0.3">
      <c r="A18" s="44" t="s">
        <v>570</v>
      </c>
      <c r="B18" s="82"/>
      <c r="C18" s="77"/>
      <c r="D18" s="77"/>
      <c r="E18" s="77"/>
      <c r="F18" s="77"/>
      <c r="G18" s="77"/>
      <c r="H18" s="77"/>
      <c r="I18" s="79"/>
    </row>
    <row r="19" spans="1:9" ht="18.75" x14ac:dyDescent="0.3">
      <c r="A19" s="97"/>
      <c r="B19" s="56" t="s">
        <v>894</v>
      </c>
      <c r="C19" s="33">
        <v>1.5</v>
      </c>
      <c r="D19" s="33">
        <v>8</v>
      </c>
      <c r="E19" s="33">
        <v>0.2</v>
      </c>
      <c r="F19" s="33">
        <v>38</v>
      </c>
      <c r="G19" s="33">
        <f>F19*15</f>
        <v>570</v>
      </c>
      <c r="H19" s="33">
        <v>0</v>
      </c>
      <c r="I19" s="53">
        <f>H19*G19</f>
        <v>0</v>
      </c>
    </row>
    <row r="20" spans="1:9" ht="18.75" x14ac:dyDescent="0.3">
      <c r="A20" s="97"/>
      <c r="B20" s="56" t="s">
        <v>893</v>
      </c>
      <c r="C20" s="33"/>
      <c r="D20" s="33">
        <v>10</v>
      </c>
      <c r="E20" s="33">
        <v>0.22</v>
      </c>
      <c r="F20" s="33">
        <v>39</v>
      </c>
      <c r="G20" s="33">
        <f t="shared" ref="G20:G31" si="0">F20*15</f>
        <v>585</v>
      </c>
      <c r="H20" s="33">
        <v>0</v>
      </c>
      <c r="I20" s="53">
        <f>H20*G20</f>
        <v>0</v>
      </c>
    </row>
    <row r="21" spans="1:9" ht="18.75" x14ac:dyDescent="0.3">
      <c r="A21" s="97"/>
      <c r="B21" s="56" t="s">
        <v>892</v>
      </c>
      <c r="C21" s="33">
        <v>2</v>
      </c>
      <c r="D21" s="33">
        <v>6</v>
      </c>
      <c r="E21" s="33">
        <v>0.3</v>
      </c>
      <c r="F21" s="33">
        <v>39</v>
      </c>
      <c r="G21" s="33">
        <f t="shared" si="0"/>
        <v>585</v>
      </c>
      <c r="H21" s="33">
        <v>0</v>
      </c>
      <c r="I21" s="53">
        <f t="shared" ref="I21:I31" si="1">G21*H21</f>
        <v>0</v>
      </c>
    </row>
    <row r="22" spans="1:9" ht="18.75" x14ac:dyDescent="0.3">
      <c r="A22" s="97"/>
      <c r="B22" s="56" t="s">
        <v>891</v>
      </c>
      <c r="C22" s="33"/>
      <c r="D22" s="33">
        <v>8</v>
      </c>
      <c r="E22" s="33">
        <v>0.35</v>
      </c>
      <c r="F22" s="33">
        <v>40</v>
      </c>
      <c r="G22" s="33">
        <f t="shared" si="0"/>
        <v>600</v>
      </c>
      <c r="H22" s="33">
        <v>0</v>
      </c>
      <c r="I22" s="53">
        <f t="shared" si="1"/>
        <v>0</v>
      </c>
    </row>
    <row r="23" spans="1:9" ht="18.75" x14ac:dyDescent="0.3">
      <c r="A23" s="97"/>
      <c r="B23" s="56" t="s">
        <v>890</v>
      </c>
      <c r="C23" s="33"/>
      <c r="D23" s="33">
        <v>10</v>
      </c>
      <c r="E23" s="33">
        <v>0.45</v>
      </c>
      <c r="F23" s="33">
        <v>41</v>
      </c>
      <c r="G23" s="33">
        <f t="shared" si="0"/>
        <v>615</v>
      </c>
      <c r="H23" s="33">
        <v>0</v>
      </c>
      <c r="I23" s="53">
        <f t="shared" si="1"/>
        <v>0</v>
      </c>
    </row>
    <row r="24" spans="1:9" ht="18.75" x14ac:dyDescent="0.3">
      <c r="A24" s="97"/>
      <c r="B24" s="56" t="s">
        <v>889</v>
      </c>
      <c r="C24" s="33">
        <v>2.5</v>
      </c>
      <c r="D24" s="33">
        <v>6</v>
      </c>
      <c r="E24" s="33">
        <v>0.42</v>
      </c>
      <c r="F24" s="33">
        <v>42</v>
      </c>
      <c r="G24" s="33">
        <f t="shared" si="0"/>
        <v>630</v>
      </c>
      <c r="H24" s="33">
        <v>0</v>
      </c>
      <c r="I24" s="53">
        <f t="shared" si="1"/>
        <v>0</v>
      </c>
    </row>
    <row r="25" spans="1:9" ht="18.75" x14ac:dyDescent="0.3">
      <c r="A25" s="97"/>
      <c r="B25" s="56" t="s">
        <v>888</v>
      </c>
      <c r="C25" s="33"/>
      <c r="D25" s="33">
        <v>8</v>
      </c>
      <c r="E25" s="33">
        <v>0.55000000000000004</v>
      </c>
      <c r="F25" s="33">
        <v>47</v>
      </c>
      <c r="G25" s="33">
        <f t="shared" si="0"/>
        <v>705</v>
      </c>
      <c r="H25" s="33">
        <v>0</v>
      </c>
      <c r="I25" s="53">
        <f t="shared" si="1"/>
        <v>0</v>
      </c>
    </row>
    <row r="26" spans="1:9" ht="18.75" x14ac:dyDescent="0.3">
      <c r="A26" s="97"/>
      <c r="B26" s="56" t="s">
        <v>887</v>
      </c>
      <c r="C26" s="33"/>
      <c r="D26" s="33">
        <v>10</v>
      </c>
      <c r="E26" s="33">
        <v>0.65</v>
      </c>
      <c r="F26" s="33">
        <v>53</v>
      </c>
      <c r="G26" s="33">
        <f t="shared" si="0"/>
        <v>795</v>
      </c>
      <c r="H26" s="33">
        <v>0</v>
      </c>
      <c r="I26" s="53">
        <f t="shared" si="1"/>
        <v>0</v>
      </c>
    </row>
    <row r="27" spans="1:9" ht="18.75" x14ac:dyDescent="0.3">
      <c r="A27" s="97"/>
      <c r="B27" s="56" t="s">
        <v>886</v>
      </c>
      <c r="C27" s="33">
        <v>3</v>
      </c>
      <c r="D27" s="33">
        <v>6</v>
      </c>
      <c r="E27" s="33">
        <v>0.55000000000000004</v>
      </c>
      <c r="F27" s="33">
        <v>46</v>
      </c>
      <c r="G27" s="33">
        <f t="shared" si="0"/>
        <v>690</v>
      </c>
      <c r="H27" s="33">
        <v>0</v>
      </c>
      <c r="I27" s="53">
        <f t="shared" si="1"/>
        <v>0</v>
      </c>
    </row>
    <row r="28" spans="1:9" ht="18.75" x14ac:dyDescent="0.3">
      <c r="A28" s="97"/>
      <c r="B28" s="56" t="s">
        <v>885</v>
      </c>
      <c r="C28" s="33"/>
      <c r="D28" s="33">
        <v>8</v>
      </c>
      <c r="E28" s="33">
        <v>0.65</v>
      </c>
      <c r="F28" s="33">
        <v>51</v>
      </c>
      <c r="G28" s="33">
        <f t="shared" si="0"/>
        <v>765</v>
      </c>
      <c r="H28" s="33">
        <v>0</v>
      </c>
      <c r="I28" s="53">
        <f t="shared" ref="I28:I29" si="2">G28*H28</f>
        <v>0</v>
      </c>
    </row>
    <row r="29" spans="1:9" ht="18.75" x14ac:dyDescent="0.3">
      <c r="A29" s="97"/>
      <c r="B29" s="56" t="s">
        <v>884</v>
      </c>
      <c r="C29" s="33"/>
      <c r="D29" s="33">
        <v>10</v>
      </c>
      <c r="E29" s="33">
        <v>1</v>
      </c>
      <c r="F29" s="33">
        <v>58</v>
      </c>
      <c r="G29" s="33">
        <f t="shared" si="0"/>
        <v>870</v>
      </c>
      <c r="H29" s="33">
        <v>0</v>
      </c>
      <c r="I29" s="53">
        <f t="shared" si="2"/>
        <v>0</v>
      </c>
    </row>
    <row r="30" spans="1:9" ht="18.75" x14ac:dyDescent="0.3">
      <c r="A30" s="97"/>
      <c r="B30" s="56" t="s">
        <v>929</v>
      </c>
      <c r="C30" s="33">
        <v>4</v>
      </c>
      <c r="D30" s="33">
        <v>8</v>
      </c>
      <c r="E30" s="33">
        <v>1.25</v>
      </c>
      <c r="F30" s="33">
        <v>67</v>
      </c>
      <c r="G30" s="33">
        <f t="shared" si="0"/>
        <v>1005</v>
      </c>
      <c r="H30" s="33">
        <v>0</v>
      </c>
      <c r="I30" s="53">
        <f t="shared" si="1"/>
        <v>0</v>
      </c>
    </row>
    <row r="31" spans="1:9" ht="19.5" thickBot="1" x14ac:dyDescent="0.35">
      <c r="A31" s="97"/>
      <c r="B31" s="42" t="s">
        <v>930</v>
      </c>
      <c r="C31" s="29">
        <v>5</v>
      </c>
      <c r="D31" s="29">
        <v>10</v>
      </c>
      <c r="E31" s="29">
        <v>2.1</v>
      </c>
      <c r="F31" s="29">
        <v>92</v>
      </c>
      <c r="G31" s="29">
        <f t="shared" si="0"/>
        <v>1380</v>
      </c>
      <c r="H31" s="29">
        <v>0</v>
      </c>
      <c r="I31" s="41">
        <f t="shared" si="1"/>
        <v>0</v>
      </c>
    </row>
    <row r="32" spans="1:9" ht="18.75" x14ac:dyDescent="0.3">
      <c r="A32" s="22" t="s">
        <v>825</v>
      </c>
      <c r="B32" s="77"/>
      <c r="C32" s="77"/>
      <c r="D32" s="77"/>
      <c r="E32" s="77"/>
      <c r="F32" s="77"/>
      <c r="G32" s="77"/>
      <c r="H32" s="77"/>
      <c r="I32" s="79"/>
    </row>
    <row r="33" spans="1:9" ht="18.75" x14ac:dyDescent="0.3">
      <c r="A33" s="17" t="s">
        <v>883</v>
      </c>
      <c r="B33" s="75"/>
      <c r="C33" s="75"/>
      <c r="D33" s="75"/>
      <c r="E33" s="75"/>
      <c r="F33" s="75"/>
      <c r="G33" s="75"/>
      <c r="H33" s="75"/>
      <c r="I33" s="78"/>
    </row>
    <row r="34" spans="1:9" ht="18.75" x14ac:dyDescent="0.3">
      <c r="A34" s="81"/>
      <c r="B34" s="38" t="s">
        <v>882</v>
      </c>
      <c r="C34" s="37">
        <v>1.5</v>
      </c>
      <c r="D34" s="37">
        <v>8</v>
      </c>
      <c r="E34" s="37">
        <v>0.2</v>
      </c>
      <c r="F34" s="37">
        <f t="shared" ref="F34:F46" si="3">F19</f>
        <v>38</v>
      </c>
      <c r="G34" s="37">
        <f t="shared" ref="G34:G46" si="4">F34*15</f>
        <v>570</v>
      </c>
      <c r="H34" s="37">
        <v>0</v>
      </c>
      <c r="I34" s="36">
        <f t="shared" ref="I34:I46" si="5">G34*H34</f>
        <v>0</v>
      </c>
    </row>
    <row r="35" spans="1:9" ht="18.75" x14ac:dyDescent="0.3">
      <c r="A35" s="81"/>
      <c r="B35" s="54" t="s">
        <v>881</v>
      </c>
      <c r="C35" s="33"/>
      <c r="D35" s="33">
        <v>10</v>
      </c>
      <c r="E35" s="33">
        <v>0.22</v>
      </c>
      <c r="F35" s="37">
        <f t="shared" si="3"/>
        <v>39</v>
      </c>
      <c r="G35" s="33">
        <f t="shared" si="4"/>
        <v>585</v>
      </c>
      <c r="H35" s="37">
        <v>0</v>
      </c>
      <c r="I35" s="36">
        <f t="shared" si="5"/>
        <v>0</v>
      </c>
    </row>
    <row r="36" spans="1:9" ht="18.75" x14ac:dyDescent="0.3">
      <c r="A36" s="81"/>
      <c r="B36" s="54" t="s">
        <v>880</v>
      </c>
      <c r="C36" s="33">
        <v>2</v>
      </c>
      <c r="D36" s="33">
        <v>6</v>
      </c>
      <c r="E36" s="33">
        <v>0.3</v>
      </c>
      <c r="F36" s="37">
        <f t="shared" si="3"/>
        <v>39</v>
      </c>
      <c r="G36" s="33">
        <f t="shared" si="4"/>
        <v>585</v>
      </c>
      <c r="H36" s="37">
        <v>0</v>
      </c>
      <c r="I36" s="36">
        <f t="shared" si="5"/>
        <v>0</v>
      </c>
    </row>
    <row r="37" spans="1:9" ht="18.75" x14ac:dyDescent="0.3">
      <c r="A37" s="81"/>
      <c r="B37" s="54" t="s">
        <v>879</v>
      </c>
      <c r="C37" s="33"/>
      <c r="D37" s="33">
        <v>8</v>
      </c>
      <c r="E37" s="33">
        <v>0.35</v>
      </c>
      <c r="F37" s="37">
        <f t="shared" si="3"/>
        <v>40</v>
      </c>
      <c r="G37" s="33">
        <f t="shared" si="4"/>
        <v>600</v>
      </c>
      <c r="H37" s="37">
        <v>0</v>
      </c>
      <c r="I37" s="36">
        <f t="shared" si="5"/>
        <v>0</v>
      </c>
    </row>
    <row r="38" spans="1:9" ht="18.75" x14ac:dyDescent="0.3">
      <c r="A38" s="81"/>
      <c r="B38" s="54" t="s">
        <v>878</v>
      </c>
      <c r="C38" s="33"/>
      <c r="D38" s="33">
        <v>10</v>
      </c>
      <c r="E38" s="33">
        <v>0.45</v>
      </c>
      <c r="F38" s="37">
        <f t="shared" si="3"/>
        <v>41</v>
      </c>
      <c r="G38" s="33">
        <f t="shared" si="4"/>
        <v>615</v>
      </c>
      <c r="H38" s="37">
        <v>0</v>
      </c>
      <c r="I38" s="36">
        <f t="shared" si="5"/>
        <v>0</v>
      </c>
    </row>
    <row r="39" spans="1:9" ht="18.75" x14ac:dyDescent="0.3">
      <c r="A39" s="81"/>
      <c r="B39" s="54" t="s">
        <v>877</v>
      </c>
      <c r="C39" s="33">
        <v>2.5</v>
      </c>
      <c r="D39" s="33">
        <v>6</v>
      </c>
      <c r="E39" s="33">
        <v>0.42</v>
      </c>
      <c r="F39" s="37">
        <f t="shared" si="3"/>
        <v>42</v>
      </c>
      <c r="G39" s="33">
        <f t="shared" si="4"/>
        <v>630</v>
      </c>
      <c r="H39" s="37">
        <v>0</v>
      </c>
      <c r="I39" s="36">
        <f t="shared" si="5"/>
        <v>0</v>
      </c>
    </row>
    <row r="40" spans="1:9" ht="18.75" x14ac:dyDescent="0.3">
      <c r="A40" s="81"/>
      <c r="B40" s="54" t="s">
        <v>876</v>
      </c>
      <c r="C40" s="33"/>
      <c r="D40" s="33">
        <v>8</v>
      </c>
      <c r="E40" s="33">
        <v>0.55000000000000004</v>
      </c>
      <c r="F40" s="37">
        <f t="shared" si="3"/>
        <v>47</v>
      </c>
      <c r="G40" s="33">
        <f t="shared" si="4"/>
        <v>705</v>
      </c>
      <c r="H40" s="37">
        <v>0</v>
      </c>
      <c r="I40" s="36">
        <f t="shared" si="5"/>
        <v>0</v>
      </c>
    </row>
    <row r="41" spans="1:9" ht="18.75" x14ac:dyDescent="0.3">
      <c r="A41" s="81"/>
      <c r="B41" s="54" t="s">
        <v>875</v>
      </c>
      <c r="C41" s="33"/>
      <c r="D41" s="33">
        <v>10</v>
      </c>
      <c r="E41" s="33">
        <v>0.65</v>
      </c>
      <c r="F41" s="37">
        <f t="shared" si="3"/>
        <v>53</v>
      </c>
      <c r="G41" s="33">
        <f t="shared" si="4"/>
        <v>795</v>
      </c>
      <c r="H41" s="37">
        <v>0</v>
      </c>
      <c r="I41" s="36">
        <f t="shared" si="5"/>
        <v>0</v>
      </c>
    </row>
    <row r="42" spans="1:9" ht="18.75" x14ac:dyDescent="0.3">
      <c r="A42" s="81"/>
      <c r="B42" s="54" t="s">
        <v>874</v>
      </c>
      <c r="C42" s="33">
        <v>3</v>
      </c>
      <c r="D42" s="33">
        <v>6</v>
      </c>
      <c r="E42" s="33">
        <v>0.55000000000000004</v>
      </c>
      <c r="F42" s="37">
        <f t="shared" si="3"/>
        <v>46</v>
      </c>
      <c r="G42" s="33">
        <f t="shared" si="4"/>
        <v>690</v>
      </c>
      <c r="H42" s="37">
        <v>0</v>
      </c>
      <c r="I42" s="36">
        <f t="shared" si="5"/>
        <v>0</v>
      </c>
    </row>
    <row r="43" spans="1:9" ht="18.75" x14ac:dyDescent="0.3">
      <c r="A43" s="81"/>
      <c r="B43" s="54" t="s">
        <v>873</v>
      </c>
      <c r="C43" s="33"/>
      <c r="D43" s="33">
        <v>8</v>
      </c>
      <c r="E43" s="33">
        <v>0.65</v>
      </c>
      <c r="F43" s="37">
        <f t="shared" si="3"/>
        <v>51</v>
      </c>
      <c r="G43" s="33">
        <f t="shared" si="4"/>
        <v>765</v>
      </c>
      <c r="H43" s="37">
        <v>0</v>
      </c>
      <c r="I43" s="36">
        <f t="shared" ref="I43:I44" si="6">G43*H43</f>
        <v>0</v>
      </c>
    </row>
    <row r="44" spans="1:9" ht="18.75" x14ac:dyDescent="0.3">
      <c r="A44" s="81"/>
      <c r="B44" s="54" t="s">
        <v>872</v>
      </c>
      <c r="C44" s="33"/>
      <c r="D44" s="33">
        <v>10</v>
      </c>
      <c r="E44" s="33">
        <v>1</v>
      </c>
      <c r="F44" s="37">
        <f t="shared" si="3"/>
        <v>58</v>
      </c>
      <c r="G44" s="33">
        <f t="shared" si="4"/>
        <v>870</v>
      </c>
      <c r="H44" s="37">
        <v>0</v>
      </c>
      <c r="I44" s="36">
        <f t="shared" si="6"/>
        <v>0</v>
      </c>
    </row>
    <row r="45" spans="1:9" ht="18.75" x14ac:dyDescent="0.3">
      <c r="A45" s="81"/>
      <c r="B45" s="54" t="s">
        <v>931</v>
      </c>
      <c r="C45" s="33">
        <v>4</v>
      </c>
      <c r="D45" s="33">
        <v>8</v>
      </c>
      <c r="E45" s="33">
        <v>1.25</v>
      </c>
      <c r="F45" s="37">
        <f t="shared" si="3"/>
        <v>67</v>
      </c>
      <c r="G45" s="33">
        <f t="shared" si="4"/>
        <v>1005</v>
      </c>
      <c r="H45" s="37">
        <v>0</v>
      </c>
      <c r="I45" s="36">
        <f t="shared" si="5"/>
        <v>0</v>
      </c>
    </row>
    <row r="46" spans="1:9" ht="19.5" thickBot="1" x14ac:dyDescent="0.35">
      <c r="A46" s="32"/>
      <c r="B46" s="54" t="s">
        <v>932</v>
      </c>
      <c r="C46" s="33">
        <v>5</v>
      </c>
      <c r="D46" s="33">
        <v>10</v>
      </c>
      <c r="E46" s="33">
        <v>2.1</v>
      </c>
      <c r="F46" s="37">
        <f t="shared" si="3"/>
        <v>92</v>
      </c>
      <c r="G46" s="33">
        <f t="shared" si="4"/>
        <v>1380</v>
      </c>
      <c r="H46" s="37">
        <v>0</v>
      </c>
      <c r="I46" s="36">
        <f t="shared" si="5"/>
        <v>0</v>
      </c>
    </row>
    <row r="47" spans="1:9" ht="18.75" x14ac:dyDescent="0.3">
      <c r="A47" s="22" t="s">
        <v>825</v>
      </c>
      <c r="B47" s="76"/>
      <c r="C47" s="76"/>
      <c r="D47" s="76"/>
      <c r="E47" s="76"/>
      <c r="F47" s="76"/>
      <c r="G47" s="76"/>
      <c r="H47" s="76"/>
      <c r="I47" s="80"/>
    </row>
    <row r="48" spans="1:9" ht="18.75" x14ac:dyDescent="0.3">
      <c r="A48" s="17" t="s">
        <v>871</v>
      </c>
      <c r="B48" s="75"/>
      <c r="C48" s="75"/>
      <c r="D48" s="75"/>
      <c r="E48" s="75"/>
      <c r="F48" s="75"/>
      <c r="G48" s="75"/>
      <c r="H48" s="75"/>
      <c r="I48" s="78"/>
    </row>
    <row r="49" spans="1:9" ht="18.75" x14ac:dyDescent="0.3">
      <c r="A49" s="17"/>
      <c r="B49" s="54" t="s">
        <v>870</v>
      </c>
      <c r="C49" s="33">
        <v>2</v>
      </c>
      <c r="D49" s="33">
        <v>8</v>
      </c>
      <c r="E49" s="33">
        <v>0.35</v>
      </c>
      <c r="F49" s="33">
        <f t="shared" ref="F49:F56" si="7">F37</f>
        <v>40</v>
      </c>
      <c r="G49" s="33">
        <f t="shared" ref="G49:G56" si="8">F49*15</f>
        <v>600</v>
      </c>
      <c r="H49" s="37">
        <v>0</v>
      </c>
      <c r="I49" s="36">
        <f t="shared" ref="I49:I56" si="9">G49*H49</f>
        <v>0</v>
      </c>
    </row>
    <row r="50" spans="1:9" ht="18.75" x14ac:dyDescent="0.3">
      <c r="A50" s="17"/>
      <c r="B50" s="54" t="s">
        <v>869</v>
      </c>
      <c r="C50" s="33"/>
      <c r="D50" s="33">
        <v>10</v>
      </c>
      <c r="E50" s="33">
        <v>0.45</v>
      </c>
      <c r="F50" s="33">
        <f t="shared" si="7"/>
        <v>41</v>
      </c>
      <c r="G50" s="33">
        <f t="shared" si="8"/>
        <v>615</v>
      </c>
      <c r="H50" s="37">
        <v>0</v>
      </c>
      <c r="I50" s="36">
        <f t="shared" si="9"/>
        <v>0</v>
      </c>
    </row>
    <row r="51" spans="1:9" ht="18.75" x14ac:dyDescent="0.3">
      <c r="A51" s="17"/>
      <c r="B51" s="54" t="s">
        <v>868</v>
      </c>
      <c r="C51" s="33">
        <v>2.5</v>
      </c>
      <c r="D51" s="33">
        <v>6</v>
      </c>
      <c r="E51" s="33">
        <v>0.42</v>
      </c>
      <c r="F51" s="33">
        <f t="shared" si="7"/>
        <v>42</v>
      </c>
      <c r="G51" s="33">
        <f t="shared" si="8"/>
        <v>630</v>
      </c>
      <c r="H51" s="37">
        <v>0</v>
      </c>
      <c r="I51" s="36">
        <f t="shared" si="9"/>
        <v>0</v>
      </c>
    </row>
    <row r="52" spans="1:9" ht="18.75" x14ac:dyDescent="0.3">
      <c r="A52" s="17"/>
      <c r="B52" s="54" t="s">
        <v>867</v>
      </c>
      <c r="C52" s="33"/>
      <c r="D52" s="33">
        <v>8</v>
      </c>
      <c r="E52" s="33">
        <v>0.55000000000000004</v>
      </c>
      <c r="F52" s="33">
        <f t="shared" si="7"/>
        <v>47</v>
      </c>
      <c r="G52" s="33">
        <f t="shared" si="8"/>
        <v>705</v>
      </c>
      <c r="H52" s="37">
        <v>0</v>
      </c>
      <c r="I52" s="36">
        <f t="shared" si="9"/>
        <v>0</v>
      </c>
    </row>
    <row r="53" spans="1:9" ht="18.75" x14ac:dyDescent="0.3">
      <c r="A53" s="17"/>
      <c r="B53" s="54" t="s">
        <v>866</v>
      </c>
      <c r="C53" s="33"/>
      <c r="D53" s="33">
        <v>10</v>
      </c>
      <c r="E53" s="33">
        <v>0.65</v>
      </c>
      <c r="F53" s="33">
        <f t="shared" si="7"/>
        <v>53</v>
      </c>
      <c r="G53" s="33">
        <f t="shared" si="8"/>
        <v>795</v>
      </c>
      <c r="H53" s="37">
        <v>0</v>
      </c>
      <c r="I53" s="36">
        <f t="shared" si="9"/>
        <v>0</v>
      </c>
    </row>
    <row r="54" spans="1:9" ht="18.75" x14ac:dyDescent="0.3">
      <c r="A54" s="17"/>
      <c r="B54" s="54" t="s">
        <v>865</v>
      </c>
      <c r="C54" s="33">
        <v>3</v>
      </c>
      <c r="D54" s="33">
        <v>6</v>
      </c>
      <c r="E54" s="33">
        <v>0.55000000000000004</v>
      </c>
      <c r="F54" s="33">
        <f t="shared" si="7"/>
        <v>46</v>
      </c>
      <c r="G54" s="33">
        <f t="shared" si="8"/>
        <v>690</v>
      </c>
      <c r="H54" s="37">
        <v>0</v>
      </c>
      <c r="I54" s="36">
        <f t="shared" si="9"/>
        <v>0</v>
      </c>
    </row>
    <row r="55" spans="1:9" ht="18.75" x14ac:dyDescent="0.3">
      <c r="A55" s="17"/>
      <c r="B55" s="54" t="s">
        <v>864</v>
      </c>
      <c r="C55" s="33"/>
      <c r="D55" s="33">
        <v>8</v>
      </c>
      <c r="E55" s="33">
        <v>0.65</v>
      </c>
      <c r="F55" s="33">
        <f t="shared" si="7"/>
        <v>51</v>
      </c>
      <c r="G55" s="33">
        <f t="shared" si="8"/>
        <v>765</v>
      </c>
      <c r="H55" s="37">
        <v>0</v>
      </c>
      <c r="I55" s="36">
        <f t="shared" si="9"/>
        <v>0</v>
      </c>
    </row>
    <row r="56" spans="1:9" ht="19.5" thickBot="1" x14ac:dyDescent="0.35">
      <c r="A56" s="32"/>
      <c r="B56" s="54" t="s">
        <v>863</v>
      </c>
      <c r="C56" s="33"/>
      <c r="D56" s="33">
        <v>10</v>
      </c>
      <c r="E56" s="33">
        <v>1</v>
      </c>
      <c r="F56" s="33">
        <f t="shared" si="7"/>
        <v>58</v>
      </c>
      <c r="G56" s="33">
        <f t="shared" si="8"/>
        <v>870</v>
      </c>
      <c r="H56" s="37">
        <v>0</v>
      </c>
      <c r="I56" s="36">
        <f t="shared" si="9"/>
        <v>0</v>
      </c>
    </row>
    <row r="57" spans="1:9" ht="18.75" x14ac:dyDescent="0.3">
      <c r="A57" s="22" t="s">
        <v>825</v>
      </c>
      <c r="B57" s="76"/>
      <c r="C57" s="76"/>
      <c r="D57" s="76"/>
      <c r="E57" s="76"/>
      <c r="F57" s="76"/>
      <c r="G57" s="76"/>
      <c r="H57" s="76"/>
      <c r="I57" s="80"/>
    </row>
    <row r="58" spans="1:9" ht="18.75" x14ac:dyDescent="0.3">
      <c r="A58" s="17" t="s">
        <v>442</v>
      </c>
      <c r="B58" s="75"/>
      <c r="C58" s="75"/>
      <c r="D58" s="75"/>
      <c r="E58" s="75"/>
      <c r="F58" s="75"/>
      <c r="G58" s="75"/>
      <c r="H58" s="75"/>
      <c r="I58" s="78"/>
    </row>
    <row r="59" spans="1:9" ht="18.75" x14ac:dyDescent="0.3">
      <c r="A59" s="17"/>
      <c r="B59" s="54" t="s">
        <v>862</v>
      </c>
      <c r="C59" s="33">
        <v>1.5</v>
      </c>
      <c r="D59" s="33">
        <v>10</v>
      </c>
      <c r="E59" s="33">
        <v>0.22</v>
      </c>
      <c r="F59" s="37">
        <f t="shared" ref="F59:F70" si="10">F35</f>
        <v>39</v>
      </c>
      <c r="G59" s="33">
        <f t="shared" ref="G59:G70" si="11">F59*15</f>
        <v>585</v>
      </c>
      <c r="H59" s="37">
        <v>0</v>
      </c>
      <c r="I59" s="36">
        <f t="shared" ref="I59:I70" si="12">G59*H59</f>
        <v>0</v>
      </c>
    </row>
    <row r="60" spans="1:9" ht="18.75" x14ac:dyDescent="0.3">
      <c r="A60" s="17"/>
      <c r="B60" s="54" t="s">
        <v>861</v>
      </c>
      <c r="C60" s="33">
        <v>2</v>
      </c>
      <c r="D60" s="33">
        <v>6</v>
      </c>
      <c r="E60" s="33">
        <v>0.3</v>
      </c>
      <c r="F60" s="37">
        <f t="shared" si="10"/>
        <v>39</v>
      </c>
      <c r="G60" s="33">
        <f t="shared" si="11"/>
        <v>585</v>
      </c>
      <c r="H60" s="37">
        <v>0</v>
      </c>
      <c r="I60" s="36">
        <f t="shared" si="12"/>
        <v>0</v>
      </c>
    </row>
    <row r="61" spans="1:9" ht="18.75" x14ac:dyDescent="0.3">
      <c r="A61" s="17"/>
      <c r="B61" s="54" t="s">
        <v>860</v>
      </c>
      <c r="C61" s="33"/>
      <c r="D61" s="33">
        <v>8</v>
      </c>
      <c r="E61" s="33">
        <v>0.35</v>
      </c>
      <c r="F61" s="37">
        <f t="shared" si="10"/>
        <v>40</v>
      </c>
      <c r="G61" s="33">
        <f t="shared" si="11"/>
        <v>600</v>
      </c>
      <c r="H61" s="37">
        <v>0</v>
      </c>
      <c r="I61" s="36">
        <f t="shared" si="12"/>
        <v>0</v>
      </c>
    </row>
    <row r="62" spans="1:9" ht="18.75" x14ac:dyDescent="0.3">
      <c r="A62" s="17"/>
      <c r="B62" s="54" t="s">
        <v>859</v>
      </c>
      <c r="C62" s="33"/>
      <c r="D62" s="33">
        <v>10</v>
      </c>
      <c r="E62" s="33">
        <v>0.45</v>
      </c>
      <c r="F62" s="37">
        <f t="shared" si="10"/>
        <v>41</v>
      </c>
      <c r="G62" s="33">
        <f t="shared" si="11"/>
        <v>615</v>
      </c>
      <c r="H62" s="37">
        <v>0</v>
      </c>
      <c r="I62" s="36">
        <f t="shared" si="12"/>
        <v>0</v>
      </c>
    </row>
    <row r="63" spans="1:9" ht="18.75" x14ac:dyDescent="0.3">
      <c r="A63" s="17"/>
      <c r="B63" s="54" t="s">
        <v>858</v>
      </c>
      <c r="C63" s="33">
        <v>2.5</v>
      </c>
      <c r="D63" s="33">
        <v>6</v>
      </c>
      <c r="E63" s="33">
        <v>0.42</v>
      </c>
      <c r="F63" s="37">
        <f t="shared" si="10"/>
        <v>42</v>
      </c>
      <c r="G63" s="33">
        <f t="shared" si="11"/>
        <v>630</v>
      </c>
      <c r="H63" s="37">
        <v>0</v>
      </c>
      <c r="I63" s="36">
        <f t="shared" si="12"/>
        <v>0</v>
      </c>
    </row>
    <row r="64" spans="1:9" ht="18.75" x14ac:dyDescent="0.3">
      <c r="A64" s="17"/>
      <c r="B64" s="54" t="s">
        <v>857</v>
      </c>
      <c r="C64" s="33"/>
      <c r="D64" s="33">
        <v>8</v>
      </c>
      <c r="E64" s="33">
        <v>0.55000000000000004</v>
      </c>
      <c r="F64" s="37">
        <f t="shared" si="10"/>
        <v>47</v>
      </c>
      <c r="G64" s="33">
        <f t="shared" si="11"/>
        <v>705</v>
      </c>
      <c r="H64" s="37">
        <v>0</v>
      </c>
      <c r="I64" s="36">
        <f t="shared" si="12"/>
        <v>0</v>
      </c>
    </row>
    <row r="65" spans="1:9" ht="18.75" x14ac:dyDescent="0.3">
      <c r="A65" s="17"/>
      <c r="B65" s="54" t="s">
        <v>856</v>
      </c>
      <c r="C65" s="33"/>
      <c r="D65" s="33">
        <v>10</v>
      </c>
      <c r="E65" s="33">
        <v>0.65</v>
      </c>
      <c r="F65" s="37">
        <f t="shared" si="10"/>
        <v>53</v>
      </c>
      <c r="G65" s="33">
        <f t="shared" si="11"/>
        <v>795</v>
      </c>
      <c r="H65" s="37">
        <v>0</v>
      </c>
      <c r="I65" s="36">
        <f t="shared" si="12"/>
        <v>0</v>
      </c>
    </row>
    <row r="66" spans="1:9" ht="18.75" x14ac:dyDescent="0.3">
      <c r="A66" s="17"/>
      <c r="B66" s="54" t="s">
        <v>855</v>
      </c>
      <c r="C66" s="33">
        <v>3</v>
      </c>
      <c r="D66" s="33">
        <v>6</v>
      </c>
      <c r="E66" s="33">
        <v>0.55000000000000004</v>
      </c>
      <c r="F66" s="37">
        <f t="shared" si="10"/>
        <v>46</v>
      </c>
      <c r="G66" s="33">
        <f t="shared" si="11"/>
        <v>690</v>
      </c>
      <c r="H66" s="37">
        <v>0</v>
      </c>
      <c r="I66" s="36">
        <f t="shared" si="12"/>
        <v>0</v>
      </c>
    </row>
    <row r="67" spans="1:9" ht="18.75" x14ac:dyDescent="0.3">
      <c r="A67" s="17"/>
      <c r="B67" s="54" t="s">
        <v>854</v>
      </c>
      <c r="C67" s="33"/>
      <c r="D67" s="33">
        <v>8</v>
      </c>
      <c r="E67" s="33">
        <v>0.65</v>
      </c>
      <c r="F67" s="37">
        <f t="shared" si="10"/>
        <v>51</v>
      </c>
      <c r="G67" s="33">
        <f t="shared" si="11"/>
        <v>765</v>
      </c>
      <c r="H67" s="37">
        <v>0</v>
      </c>
      <c r="I67" s="36">
        <f t="shared" ref="I67:I68" si="13">G67*H67</f>
        <v>0</v>
      </c>
    </row>
    <row r="68" spans="1:9" ht="18.75" x14ac:dyDescent="0.3">
      <c r="A68" s="17"/>
      <c r="B68" s="54" t="s">
        <v>853</v>
      </c>
      <c r="C68" s="33"/>
      <c r="D68" s="33">
        <v>10</v>
      </c>
      <c r="E68" s="33">
        <v>1</v>
      </c>
      <c r="F68" s="37">
        <f t="shared" si="10"/>
        <v>58</v>
      </c>
      <c r="G68" s="33">
        <f t="shared" si="11"/>
        <v>870</v>
      </c>
      <c r="H68" s="37">
        <v>0</v>
      </c>
      <c r="I68" s="36">
        <f t="shared" si="13"/>
        <v>0</v>
      </c>
    </row>
    <row r="69" spans="1:9" ht="18.75" x14ac:dyDescent="0.3">
      <c r="A69" s="17"/>
      <c r="B69" s="54" t="s">
        <v>933</v>
      </c>
      <c r="C69" s="33">
        <v>4</v>
      </c>
      <c r="D69" s="33">
        <v>8</v>
      </c>
      <c r="E69" s="33">
        <v>1.25</v>
      </c>
      <c r="F69" s="37">
        <f t="shared" si="10"/>
        <v>67</v>
      </c>
      <c r="G69" s="33">
        <f t="shared" si="11"/>
        <v>1005</v>
      </c>
      <c r="H69" s="37">
        <v>0</v>
      </c>
      <c r="I69" s="36">
        <f t="shared" si="12"/>
        <v>0</v>
      </c>
    </row>
    <row r="70" spans="1:9" ht="19.5" thickBot="1" x14ac:dyDescent="0.35">
      <c r="A70" s="32"/>
      <c r="B70" s="54" t="s">
        <v>934</v>
      </c>
      <c r="C70" s="33">
        <v>5</v>
      </c>
      <c r="D70" s="33">
        <v>10</v>
      </c>
      <c r="E70" s="33">
        <v>2.1</v>
      </c>
      <c r="F70" s="37">
        <f t="shared" si="10"/>
        <v>92</v>
      </c>
      <c r="G70" s="33">
        <f t="shared" si="11"/>
        <v>1380</v>
      </c>
      <c r="H70" s="37">
        <v>0</v>
      </c>
      <c r="I70" s="36">
        <f t="shared" si="12"/>
        <v>0</v>
      </c>
    </row>
    <row r="71" spans="1:9" ht="18.75" x14ac:dyDescent="0.3">
      <c r="A71" s="22" t="s">
        <v>825</v>
      </c>
      <c r="B71" s="76"/>
      <c r="C71" s="76"/>
      <c r="D71" s="76"/>
      <c r="E71" s="76"/>
      <c r="F71" s="76"/>
      <c r="G71" s="76"/>
      <c r="H71" s="76"/>
      <c r="I71" s="80"/>
    </row>
    <row r="72" spans="1:9" ht="18.75" x14ac:dyDescent="0.3">
      <c r="A72" s="17" t="s">
        <v>369</v>
      </c>
      <c r="B72" s="75"/>
      <c r="C72" s="75"/>
      <c r="D72" s="75"/>
      <c r="E72" s="75"/>
      <c r="F72" s="75"/>
      <c r="G72" s="75"/>
      <c r="H72" s="75"/>
      <c r="I72" s="78"/>
    </row>
    <row r="73" spans="1:9" ht="18.75" x14ac:dyDescent="0.3">
      <c r="A73" s="17"/>
      <c r="B73" s="38" t="s">
        <v>852</v>
      </c>
      <c r="C73" s="37">
        <v>1.5</v>
      </c>
      <c r="D73" s="37">
        <v>8</v>
      </c>
      <c r="E73" s="37">
        <v>0.2</v>
      </c>
      <c r="F73" s="37">
        <f>F19+3</f>
        <v>41</v>
      </c>
      <c r="G73" s="37">
        <f>F73*15</f>
        <v>615</v>
      </c>
      <c r="H73" s="33">
        <v>0</v>
      </c>
      <c r="I73" s="53">
        <f t="shared" ref="I73:I80" si="14">G73*H73</f>
        <v>0</v>
      </c>
    </row>
    <row r="74" spans="1:9" ht="18.75" x14ac:dyDescent="0.3">
      <c r="A74" s="17"/>
      <c r="B74" s="54" t="s">
        <v>851</v>
      </c>
      <c r="C74" s="33"/>
      <c r="D74" s="33">
        <v>10</v>
      </c>
      <c r="E74" s="37">
        <v>0.22</v>
      </c>
      <c r="F74" s="37">
        <f>F20+3</f>
        <v>42</v>
      </c>
      <c r="G74" s="37">
        <f t="shared" ref="G74:G82" si="15">F74*15</f>
        <v>630</v>
      </c>
      <c r="H74" s="33">
        <v>0</v>
      </c>
      <c r="I74" s="53">
        <f t="shared" si="14"/>
        <v>0</v>
      </c>
    </row>
    <row r="75" spans="1:9" ht="18.75" x14ac:dyDescent="0.3">
      <c r="A75" s="17"/>
      <c r="B75" s="54" t="s">
        <v>850</v>
      </c>
      <c r="C75" s="33">
        <v>2</v>
      </c>
      <c r="D75" s="33">
        <v>8</v>
      </c>
      <c r="E75" s="37">
        <v>0.35</v>
      </c>
      <c r="F75" s="37">
        <f>F22+3</f>
        <v>43</v>
      </c>
      <c r="G75" s="37">
        <f t="shared" si="15"/>
        <v>645</v>
      </c>
      <c r="H75" s="33">
        <v>0</v>
      </c>
      <c r="I75" s="53">
        <f t="shared" si="14"/>
        <v>0</v>
      </c>
    </row>
    <row r="76" spans="1:9" ht="18.75" x14ac:dyDescent="0.3">
      <c r="A76" s="17"/>
      <c r="B76" s="54" t="s">
        <v>849</v>
      </c>
      <c r="C76" s="33"/>
      <c r="D76" s="33">
        <v>10</v>
      </c>
      <c r="E76" s="37">
        <v>0.45</v>
      </c>
      <c r="F76" s="37">
        <f>F23+3</f>
        <v>44</v>
      </c>
      <c r="G76" s="37">
        <f t="shared" si="15"/>
        <v>660</v>
      </c>
      <c r="H76" s="33">
        <v>0</v>
      </c>
      <c r="I76" s="53">
        <f t="shared" si="14"/>
        <v>0</v>
      </c>
    </row>
    <row r="77" spans="1:9" ht="18.75" x14ac:dyDescent="0.3">
      <c r="A77" s="17"/>
      <c r="B77" s="54" t="s">
        <v>848</v>
      </c>
      <c r="C77" s="33">
        <v>2.5</v>
      </c>
      <c r="D77" s="33">
        <v>6</v>
      </c>
      <c r="E77" s="37">
        <v>0.42</v>
      </c>
      <c r="F77" s="37">
        <f>F24+3</f>
        <v>45</v>
      </c>
      <c r="G77" s="37">
        <f t="shared" si="15"/>
        <v>675</v>
      </c>
      <c r="H77" s="33">
        <v>0</v>
      </c>
      <c r="I77" s="53">
        <f t="shared" si="14"/>
        <v>0</v>
      </c>
    </row>
    <row r="78" spans="1:9" ht="18.75" x14ac:dyDescent="0.3">
      <c r="A78" s="17"/>
      <c r="B78" s="54" t="s">
        <v>847</v>
      </c>
      <c r="C78" s="33"/>
      <c r="D78" s="33">
        <v>8</v>
      </c>
      <c r="E78" s="37">
        <v>0.55000000000000004</v>
      </c>
      <c r="F78" s="37">
        <f>F25+3</f>
        <v>50</v>
      </c>
      <c r="G78" s="37">
        <f t="shared" si="15"/>
        <v>750</v>
      </c>
      <c r="H78" s="33">
        <v>0</v>
      </c>
      <c r="I78" s="53">
        <f t="shared" si="14"/>
        <v>0</v>
      </c>
    </row>
    <row r="79" spans="1:9" ht="18.75" x14ac:dyDescent="0.3">
      <c r="A79" s="17"/>
      <c r="B79" s="54" t="s">
        <v>846</v>
      </c>
      <c r="C79" s="33"/>
      <c r="D79" s="33">
        <v>10</v>
      </c>
      <c r="E79" s="37">
        <v>0.65</v>
      </c>
      <c r="F79" s="37">
        <f>F26+4</f>
        <v>57</v>
      </c>
      <c r="G79" s="37">
        <f t="shared" si="15"/>
        <v>855</v>
      </c>
      <c r="H79" s="33">
        <v>0</v>
      </c>
      <c r="I79" s="53">
        <f t="shared" si="14"/>
        <v>0</v>
      </c>
    </row>
    <row r="80" spans="1:9" ht="18.75" x14ac:dyDescent="0.3">
      <c r="A80" s="17"/>
      <c r="B80" s="54" t="s">
        <v>845</v>
      </c>
      <c r="C80" s="33">
        <v>3</v>
      </c>
      <c r="D80" s="33">
        <v>6</v>
      </c>
      <c r="E80" s="37">
        <v>0.55000000000000004</v>
      </c>
      <c r="F80" s="37">
        <f>F27+3</f>
        <v>49</v>
      </c>
      <c r="G80" s="37">
        <f t="shared" si="15"/>
        <v>735</v>
      </c>
      <c r="H80" s="33">
        <v>0</v>
      </c>
      <c r="I80" s="53">
        <f t="shared" si="14"/>
        <v>0</v>
      </c>
    </row>
    <row r="81" spans="1:9" ht="18.75" x14ac:dyDescent="0.3">
      <c r="A81" s="17"/>
      <c r="B81" s="54" t="s">
        <v>844</v>
      </c>
      <c r="C81" s="33"/>
      <c r="D81" s="33">
        <v>8</v>
      </c>
      <c r="E81" s="37">
        <v>0.65</v>
      </c>
      <c r="F81" s="37">
        <f>F28+4</f>
        <v>55</v>
      </c>
      <c r="G81" s="37">
        <f t="shared" si="15"/>
        <v>825</v>
      </c>
      <c r="H81" s="33">
        <v>0</v>
      </c>
      <c r="I81" s="53">
        <f t="shared" ref="I81:I82" si="16">G81*H81</f>
        <v>0</v>
      </c>
    </row>
    <row r="82" spans="1:9" ht="19.5" thickBot="1" x14ac:dyDescent="0.35">
      <c r="A82" s="17"/>
      <c r="B82" s="54" t="s">
        <v>843</v>
      </c>
      <c r="C82" s="33"/>
      <c r="D82" s="33">
        <v>10</v>
      </c>
      <c r="E82" s="37">
        <v>1</v>
      </c>
      <c r="F82" s="37">
        <f>F29+4</f>
        <v>62</v>
      </c>
      <c r="G82" s="37">
        <f t="shared" si="15"/>
        <v>930</v>
      </c>
      <c r="H82" s="33">
        <v>0</v>
      </c>
      <c r="I82" s="53">
        <f t="shared" si="16"/>
        <v>0</v>
      </c>
    </row>
    <row r="83" spans="1:9" ht="18.75" x14ac:dyDescent="0.3">
      <c r="A83" s="22" t="s">
        <v>825</v>
      </c>
      <c r="B83" s="76"/>
      <c r="C83" s="76"/>
      <c r="D83" s="76"/>
      <c r="E83" s="76"/>
      <c r="F83" s="76"/>
      <c r="G83" s="76"/>
      <c r="H83" s="76"/>
      <c r="I83" s="80"/>
    </row>
    <row r="84" spans="1:9" ht="18.75" x14ac:dyDescent="0.3">
      <c r="A84" s="17" t="s">
        <v>360</v>
      </c>
      <c r="B84" s="75"/>
      <c r="C84" s="75"/>
      <c r="D84" s="75"/>
      <c r="E84" s="75"/>
      <c r="F84" s="75"/>
      <c r="G84" s="75"/>
      <c r="H84" s="75"/>
      <c r="I84" s="78"/>
    </row>
    <row r="85" spans="1:9" ht="18.75" x14ac:dyDescent="0.3">
      <c r="A85" s="17"/>
      <c r="B85" s="54" t="s">
        <v>842</v>
      </c>
      <c r="C85" s="33">
        <v>2</v>
      </c>
      <c r="D85" s="33">
        <v>8</v>
      </c>
      <c r="E85" s="37">
        <v>0.35</v>
      </c>
      <c r="F85" s="37">
        <f>F75</f>
        <v>43</v>
      </c>
      <c r="G85" s="33">
        <f t="shared" ref="G85:G92" si="17">F85*15</f>
        <v>645</v>
      </c>
      <c r="H85" s="33">
        <v>0</v>
      </c>
      <c r="I85" s="53">
        <f t="shared" ref="I85:I90" si="18">G85*H85</f>
        <v>0</v>
      </c>
    </row>
    <row r="86" spans="1:9" ht="18.75" x14ac:dyDescent="0.3">
      <c r="A86" s="17"/>
      <c r="B86" s="54" t="s">
        <v>841</v>
      </c>
      <c r="C86" s="33"/>
      <c r="D86" s="33">
        <v>10</v>
      </c>
      <c r="E86" s="37">
        <v>0.45</v>
      </c>
      <c r="F86" s="37">
        <f>F76+1</f>
        <v>45</v>
      </c>
      <c r="G86" s="33">
        <f t="shared" si="17"/>
        <v>675</v>
      </c>
      <c r="H86" s="33">
        <v>0</v>
      </c>
      <c r="I86" s="53">
        <f t="shared" si="18"/>
        <v>0</v>
      </c>
    </row>
    <row r="87" spans="1:9" ht="18.75" x14ac:dyDescent="0.3">
      <c r="A87" s="17"/>
      <c r="B87" s="54" t="s">
        <v>840</v>
      </c>
      <c r="C87" s="33">
        <v>2.5</v>
      </c>
      <c r="D87" s="33">
        <v>6</v>
      </c>
      <c r="E87" s="37">
        <v>0.42</v>
      </c>
      <c r="F87" s="37">
        <f>F77</f>
        <v>45</v>
      </c>
      <c r="G87" s="33">
        <f t="shared" si="17"/>
        <v>675</v>
      </c>
      <c r="H87" s="33">
        <v>0</v>
      </c>
      <c r="I87" s="53">
        <f t="shared" si="18"/>
        <v>0</v>
      </c>
    </row>
    <row r="88" spans="1:9" ht="18.75" x14ac:dyDescent="0.3">
      <c r="A88" s="17"/>
      <c r="B88" s="54" t="s">
        <v>839</v>
      </c>
      <c r="C88" s="33"/>
      <c r="D88" s="33">
        <v>8</v>
      </c>
      <c r="E88" s="37">
        <v>0.55000000000000004</v>
      </c>
      <c r="F88" s="37">
        <f>F78+1</f>
        <v>51</v>
      </c>
      <c r="G88" s="33">
        <f t="shared" si="17"/>
        <v>765</v>
      </c>
      <c r="H88" s="33">
        <v>0</v>
      </c>
      <c r="I88" s="53">
        <f t="shared" si="18"/>
        <v>0</v>
      </c>
    </row>
    <row r="89" spans="1:9" ht="18.75" x14ac:dyDescent="0.3">
      <c r="A89" s="17"/>
      <c r="B89" s="54" t="s">
        <v>838</v>
      </c>
      <c r="C89" s="33"/>
      <c r="D89" s="33">
        <v>10</v>
      </c>
      <c r="E89" s="37">
        <v>0.65</v>
      </c>
      <c r="F89" s="37">
        <f>F79</f>
        <v>57</v>
      </c>
      <c r="G89" s="33">
        <f t="shared" si="17"/>
        <v>855</v>
      </c>
      <c r="H89" s="33">
        <v>0</v>
      </c>
      <c r="I89" s="53">
        <f t="shared" si="18"/>
        <v>0</v>
      </c>
    </row>
    <row r="90" spans="1:9" ht="18.75" x14ac:dyDescent="0.3">
      <c r="A90" s="17"/>
      <c r="B90" s="54" t="s">
        <v>837</v>
      </c>
      <c r="C90" s="33">
        <v>3</v>
      </c>
      <c r="D90" s="33">
        <v>6</v>
      </c>
      <c r="E90" s="37">
        <v>0.55000000000000004</v>
      </c>
      <c r="F90" s="37">
        <f>F80+1</f>
        <v>50</v>
      </c>
      <c r="G90" s="33">
        <f t="shared" si="17"/>
        <v>750</v>
      </c>
      <c r="H90" s="33">
        <v>0</v>
      </c>
      <c r="I90" s="53">
        <f t="shared" si="18"/>
        <v>0</v>
      </c>
    </row>
    <row r="91" spans="1:9" ht="18.75" x14ac:dyDescent="0.3">
      <c r="A91" s="17"/>
      <c r="B91" s="54" t="s">
        <v>836</v>
      </c>
      <c r="C91" s="33"/>
      <c r="D91" s="33">
        <v>8</v>
      </c>
      <c r="E91" s="37">
        <v>0.65</v>
      </c>
      <c r="F91" s="37">
        <f>F81</f>
        <v>55</v>
      </c>
      <c r="G91" s="33">
        <f t="shared" si="17"/>
        <v>825</v>
      </c>
      <c r="H91" s="33">
        <v>0</v>
      </c>
      <c r="I91" s="53">
        <f t="shared" ref="I91:I92" si="19">G91*H91</f>
        <v>0</v>
      </c>
    </row>
    <row r="92" spans="1:9" ht="19.5" thickBot="1" x14ac:dyDescent="0.35">
      <c r="A92" s="17"/>
      <c r="B92" s="54" t="s">
        <v>835</v>
      </c>
      <c r="C92" s="33"/>
      <c r="D92" s="33">
        <v>10</v>
      </c>
      <c r="E92" s="37">
        <v>1</v>
      </c>
      <c r="F92" s="37">
        <f>F82</f>
        <v>62</v>
      </c>
      <c r="G92" s="33">
        <f t="shared" si="17"/>
        <v>930</v>
      </c>
      <c r="H92" s="33">
        <v>0</v>
      </c>
      <c r="I92" s="53">
        <f t="shared" si="19"/>
        <v>0</v>
      </c>
    </row>
    <row r="93" spans="1:9" ht="18.75" x14ac:dyDescent="0.3">
      <c r="A93" s="22" t="s">
        <v>828</v>
      </c>
      <c r="B93" s="76"/>
      <c r="C93" s="76"/>
      <c r="D93" s="76"/>
      <c r="E93" s="76"/>
      <c r="F93" s="76"/>
      <c r="G93" s="76"/>
      <c r="H93" s="76"/>
      <c r="I93" s="80"/>
    </row>
    <row r="94" spans="1:9" ht="18.75" x14ac:dyDescent="0.3">
      <c r="A94" s="17" t="s">
        <v>834</v>
      </c>
      <c r="B94" s="77"/>
      <c r="C94" s="77"/>
      <c r="D94" s="77"/>
      <c r="E94" s="77"/>
      <c r="F94" s="77"/>
      <c r="G94" s="77"/>
      <c r="H94" s="77"/>
      <c r="I94" s="79"/>
    </row>
    <row r="95" spans="1:9" ht="18.75" x14ac:dyDescent="0.3">
      <c r="A95" s="17"/>
      <c r="B95" s="75"/>
      <c r="C95" s="75"/>
      <c r="D95" s="75"/>
      <c r="E95" s="75"/>
      <c r="F95" s="75"/>
      <c r="G95" s="75"/>
      <c r="H95" s="75"/>
      <c r="I95" s="78"/>
    </row>
    <row r="96" spans="1:9" ht="18.75" x14ac:dyDescent="0.3">
      <c r="A96" s="17"/>
      <c r="B96" s="38" t="s">
        <v>833</v>
      </c>
      <c r="C96" s="37">
        <v>1.2</v>
      </c>
      <c r="D96" s="37">
        <v>5</v>
      </c>
      <c r="E96" s="37">
        <v>0.06</v>
      </c>
      <c r="F96" s="37">
        <v>55</v>
      </c>
      <c r="G96" s="37">
        <f>F96*15</f>
        <v>825</v>
      </c>
      <c r="H96" s="37">
        <v>0</v>
      </c>
      <c r="I96" s="36">
        <f>G96*H96</f>
        <v>0</v>
      </c>
    </row>
    <row r="97" spans="1:9" ht="21" x14ac:dyDescent="0.35">
      <c r="A97" s="71"/>
      <c r="B97" s="38" t="s">
        <v>832</v>
      </c>
      <c r="C97" s="37"/>
      <c r="D97" s="37">
        <v>6</v>
      </c>
      <c r="E97" s="37">
        <v>0.08</v>
      </c>
      <c r="F97" s="37">
        <v>53</v>
      </c>
      <c r="G97" s="37">
        <f>F97*15</f>
        <v>795</v>
      </c>
      <c r="H97" s="37">
        <v>0</v>
      </c>
      <c r="I97" s="36">
        <f>G97*H97</f>
        <v>0</v>
      </c>
    </row>
    <row r="98" spans="1:9" ht="19.5" thickBot="1" x14ac:dyDescent="0.35">
      <c r="A98" s="32"/>
      <c r="B98" s="54" t="s">
        <v>831</v>
      </c>
      <c r="C98" s="33"/>
      <c r="D98" s="33">
        <v>8</v>
      </c>
      <c r="E98" s="33">
        <v>0.12</v>
      </c>
      <c r="F98" s="33">
        <v>54</v>
      </c>
      <c r="G98" s="33">
        <f>F98*15</f>
        <v>810</v>
      </c>
      <c r="H98" s="37">
        <v>0</v>
      </c>
      <c r="I98" s="36">
        <f>G98*H98</f>
        <v>0</v>
      </c>
    </row>
    <row r="99" spans="1:9" ht="18.75" x14ac:dyDescent="0.3">
      <c r="A99" s="22" t="s">
        <v>828</v>
      </c>
      <c r="B99" s="76"/>
      <c r="C99" s="76"/>
      <c r="D99" s="76"/>
      <c r="E99" s="76"/>
      <c r="F99" s="76"/>
      <c r="G99" s="76"/>
      <c r="H99" s="76"/>
      <c r="I99" s="80"/>
    </row>
    <row r="100" spans="1:9" ht="18.75" x14ac:dyDescent="0.3">
      <c r="A100" s="17" t="s">
        <v>570</v>
      </c>
      <c r="B100" s="77"/>
      <c r="C100" s="77"/>
      <c r="D100" s="77"/>
      <c r="E100" s="77"/>
      <c r="F100" s="77"/>
      <c r="G100" s="77"/>
      <c r="H100" s="77"/>
      <c r="I100" s="79"/>
    </row>
    <row r="101" spans="1:9" ht="18.75" x14ac:dyDescent="0.3">
      <c r="A101" s="17"/>
      <c r="B101" s="75"/>
      <c r="C101" s="75"/>
      <c r="D101" s="75"/>
      <c r="E101" s="75"/>
      <c r="F101" s="75"/>
      <c r="G101" s="75"/>
      <c r="H101" s="75"/>
      <c r="I101" s="78"/>
    </row>
    <row r="102" spans="1:9" ht="18.75" x14ac:dyDescent="0.3">
      <c r="A102" s="17"/>
      <c r="B102" s="38" t="s">
        <v>830</v>
      </c>
      <c r="C102" s="37">
        <v>1.2</v>
      </c>
      <c r="D102" s="37">
        <v>5</v>
      </c>
      <c r="E102" s="37">
        <v>0.06</v>
      </c>
      <c r="F102" s="37">
        <v>57</v>
      </c>
      <c r="G102" s="37">
        <f>F102*15</f>
        <v>855</v>
      </c>
      <c r="H102" s="37">
        <v>0</v>
      </c>
      <c r="I102" s="36">
        <f>G102*H102</f>
        <v>0</v>
      </c>
    </row>
    <row r="103" spans="1:9" ht="21.75" thickBot="1" x14ac:dyDescent="0.4">
      <c r="A103" s="71"/>
      <c r="B103" s="38" t="s">
        <v>829</v>
      </c>
      <c r="C103" s="37"/>
      <c r="D103" s="37">
        <v>6</v>
      </c>
      <c r="E103" s="37">
        <v>0.08</v>
      </c>
      <c r="F103" s="37">
        <v>55</v>
      </c>
      <c r="G103" s="37">
        <f>F103*15</f>
        <v>825</v>
      </c>
      <c r="H103" s="37">
        <v>0</v>
      </c>
      <c r="I103" s="36">
        <f>G103*H103</f>
        <v>0</v>
      </c>
    </row>
    <row r="104" spans="1:9" ht="18.75" x14ac:dyDescent="0.3">
      <c r="A104" s="22" t="s">
        <v>828</v>
      </c>
      <c r="B104" s="76"/>
      <c r="C104" s="76"/>
      <c r="D104" s="76"/>
      <c r="E104" s="76"/>
      <c r="F104" s="76"/>
      <c r="G104" s="76"/>
      <c r="H104" s="76"/>
      <c r="I104" s="80"/>
    </row>
    <row r="105" spans="1:9" ht="18.75" x14ac:dyDescent="0.3">
      <c r="A105" s="17" t="s">
        <v>442</v>
      </c>
      <c r="B105" s="77"/>
      <c r="C105" s="77"/>
      <c r="D105" s="77"/>
      <c r="E105" s="77"/>
      <c r="F105" s="77"/>
      <c r="G105" s="77"/>
      <c r="H105" s="77"/>
      <c r="I105" s="79"/>
    </row>
    <row r="106" spans="1:9" ht="18.75" x14ac:dyDescent="0.3">
      <c r="A106" s="17"/>
      <c r="B106" s="75"/>
      <c r="C106" s="75"/>
      <c r="D106" s="75"/>
      <c r="E106" s="75"/>
      <c r="F106" s="75"/>
      <c r="G106" s="75"/>
      <c r="H106" s="75"/>
      <c r="I106" s="78"/>
    </row>
    <row r="107" spans="1:9" ht="18.75" x14ac:dyDescent="0.3">
      <c r="A107" s="17"/>
      <c r="B107" s="38" t="s">
        <v>827</v>
      </c>
      <c r="C107" s="37">
        <v>1.2</v>
      </c>
      <c r="D107" s="37">
        <v>5</v>
      </c>
      <c r="E107" s="37">
        <v>0.06</v>
      </c>
      <c r="F107" s="37">
        <v>57</v>
      </c>
      <c r="G107" s="37">
        <f>F107*15</f>
        <v>855</v>
      </c>
      <c r="H107" s="37">
        <v>0</v>
      </c>
      <c r="I107" s="36">
        <f>G107*H107</f>
        <v>0</v>
      </c>
    </row>
    <row r="108" spans="1:9" ht="21.75" thickBot="1" x14ac:dyDescent="0.4">
      <c r="A108" s="71"/>
      <c r="B108" s="38" t="s">
        <v>826</v>
      </c>
      <c r="C108" s="37"/>
      <c r="D108" s="37">
        <v>6</v>
      </c>
      <c r="E108" s="37">
        <v>0.08</v>
      </c>
      <c r="F108" s="37">
        <v>55</v>
      </c>
      <c r="G108" s="37">
        <f>F108*15</f>
        <v>825</v>
      </c>
      <c r="H108" s="37">
        <v>0</v>
      </c>
      <c r="I108" s="36">
        <f>G108*H108</f>
        <v>0</v>
      </c>
    </row>
    <row r="109" spans="1:9" ht="18.75" x14ac:dyDescent="0.3">
      <c r="A109" s="22" t="s">
        <v>825</v>
      </c>
      <c r="B109" s="76"/>
      <c r="C109" s="76"/>
      <c r="D109" s="76"/>
      <c r="E109" s="76"/>
      <c r="F109" s="76"/>
      <c r="G109" s="76"/>
      <c r="H109" s="76"/>
      <c r="I109" s="80"/>
    </row>
    <row r="110" spans="1:9" ht="18.75" x14ac:dyDescent="0.3">
      <c r="A110" s="17" t="s">
        <v>398</v>
      </c>
      <c r="B110" s="75"/>
      <c r="C110" s="75"/>
      <c r="D110" s="75"/>
      <c r="E110" s="75"/>
      <c r="F110" s="75"/>
      <c r="G110" s="75"/>
      <c r="H110" s="75"/>
      <c r="I110" s="78"/>
    </row>
    <row r="111" spans="1:9" ht="18.75" x14ac:dyDescent="0.3">
      <c r="A111" s="17"/>
      <c r="B111" s="38" t="s">
        <v>824</v>
      </c>
      <c r="C111" s="37">
        <v>1.5</v>
      </c>
      <c r="D111" s="37">
        <v>8</v>
      </c>
      <c r="E111" s="37">
        <v>0.2</v>
      </c>
      <c r="F111" s="37">
        <f>F19+8</f>
        <v>46</v>
      </c>
      <c r="G111" s="37">
        <f t="shared" ref="G111:G120" si="20">F111*15</f>
        <v>690</v>
      </c>
      <c r="H111" s="37">
        <v>0</v>
      </c>
      <c r="I111" s="36">
        <f t="shared" ref="I111:I120" si="21">G111*H111</f>
        <v>0</v>
      </c>
    </row>
    <row r="112" spans="1:9" ht="18.75" x14ac:dyDescent="0.3">
      <c r="A112" s="17"/>
      <c r="B112" s="54" t="s">
        <v>823</v>
      </c>
      <c r="C112" s="33"/>
      <c r="D112" s="33">
        <v>10</v>
      </c>
      <c r="E112" s="37">
        <v>0.22</v>
      </c>
      <c r="F112" s="37">
        <f>F20+8</f>
        <v>47</v>
      </c>
      <c r="G112" s="37">
        <f t="shared" si="20"/>
        <v>705</v>
      </c>
      <c r="H112" s="37">
        <v>0</v>
      </c>
      <c r="I112" s="36">
        <f t="shared" si="21"/>
        <v>0</v>
      </c>
    </row>
    <row r="113" spans="1:9" ht="18.75" x14ac:dyDescent="0.3">
      <c r="A113" s="17"/>
      <c r="B113" s="54" t="s">
        <v>822</v>
      </c>
      <c r="C113" s="33">
        <v>2</v>
      </c>
      <c r="D113" s="33">
        <v>8</v>
      </c>
      <c r="E113" s="37">
        <v>0.35</v>
      </c>
      <c r="F113" s="37">
        <f t="shared" ref="F113:F120" si="22">F22+8</f>
        <v>48</v>
      </c>
      <c r="G113" s="37">
        <f t="shared" si="20"/>
        <v>720</v>
      </c>
      <c r="H113" s="37">
        <v>0</v>
      </c>
      <c r="I113" s="36">
        <f t="shared" si="21"/>
        <v>0</v>
      </c>
    </row>
    <row r="114" spans="1:9" ht="18.75" x14ac:dyDescent="0.3">
      <c r="A114" s="17"/>
      <c r="B114" s="54" t="s">
        <v>821</v>
      </c>
      <c r="C114" s="33"/>
      <c r="D114" s="33">
        <v>10</v>
      </c>
      <c r="E114" s="37">
        <v>0.45</v>
      </c>
      <c r="F114" s="37">
        <f t="shared" si="22"/>
        <v>49</v>
      </c>
      <c r="G114" s="37">
        <f t="shared" si="20"/>
        <v>735</v>
      </c>
      <c r="H114" s="37">
        <v>0</v>
      </c>
      <c r="I114" s="36">
        <f t="shared" si="21"/>
        <v>0</v>
      </c>
    </row>
    <row r="115" spans="1:9" ht="18.75" x14ac:dyDescent="0.3">
      <c r="A115" s="17"/>
      <c r="B115" s="54" t="s">
        <v>820</v>
      </c>
      <c r="C115" s="33">
        <v>2.5</v>
      </c>
      <c r="D115" s="33">
        <v>6</v>
      </c>
      <c r="E115" s="37">
        <v>0.44</v>
      </c>
      <c r="F115" s="37">
        <f t="shared" si="22"/>
        <v>50</v>
      </c>
      <c r="G115" s="37">
        <f t="shared" si="20"/>
        <v>750</v>
      </c>
      <c r="H115" s="37">
        <v>0</v>
      </c>
      <c r="I115" s="36">
        <f t="shared" si="21"/>
        <v>0</v>
      </c>
    </row>
    <row r="116" spans="1:9" ht="18.75" x14ac:dyDescent="0.3">
      <c r="A116" s="17"/>
      <c r="B116" s="54" t="s">
        <v>819</v>
      </c>
      <c r="C116" s="33"/>
      <c r="D116" s="33">
        <v>8</v>
      </c>
      <c r="E116" s="37">
        <v>0.56999999999999995</v>
      </c>
      <c r="F116" s="37">
        <f t="shared" si="22"/>
        <v>55</v>
      </c>
      <c r="G116" s="37">
        <f t="shared" si="20"/>
        <v>825</v>
      </c>
      <c r="H116" s="37">
        <v>0</v>
      </c>
      <c r="I116" s="36">
        <f t="shared" si="21"/>
        <v>0</v>
      </c>
    </row>
    <row r="117" spans="1:9" ht="18.75" x14ac:dyDescent="0.3">
      <c r="A117" s="17"/>
      <c r="B117" s="54" t="s">
        <v>818</v>
      </c>
      <c r="C117" s="33"/>
      <c r="D117" s="33">
        <v>10</v>
      </c>
      <c r="E117" s="37">
        <v>0.67</v>
      </c>
      <c r="F117" s="37">
        <f t="shared" si="22"/>
        <v>61</v>
      </c>
      <c r="G117" s="37">
        <f t="shared" si="20"/>
        <v>915</v>
      </c>
      <c r="H117" s="37">
        <v>0</v>
      </c>
      <c r="I117" s="36">
        <f t="shared" si="21"/>
        <v>0</v>
      </c>
    </row>
    <row r="118" spans="1:9" ht="18.75" x14ac:dyDescent="0.3">
      <c r="A118" s="17"/>
      <c r="B118" s="54" t="s">
        <v>817</v>
      </c>
      <c r="C118" s="33">
        <v>3</v>
      </c>
      <c r="D118" s="33">
        <v>6</v>
      </c>
      <c r="E118" s="37">
        <v>0.56999999999999995</v>
      </c>
      <c r="F118" s="37">
        <f t="shared" si="22"/>
        <v>54</v>
      </c>
      <c r="G118" s="37">
        <f t="shared" si="20"/>
        <v>810</v>
      </c>
      <c r="H118" s="37">
        <v>0</v>
      </c>
      <c r="I118" s="36">
        <f t="shared" si="21"/>
        <v>0</v>
      </c>
    </row>
    <row r="119" spans="1:9" ht="18.75" x14ac:dyDescent="0.3">
      <c r="A119" s="17"/>
      <c r="B119" s="54" t="s">
        <v>816</v>
      </c>
      <c r="C119" s="33"/>
      <c r="D119" s="33">
        <v>8</v>
      </c>
      <c r="E119" s="37">
        <v>0.7</v>
      </c>
      <c r="F119" s="37">
        <f t="shared" si="22"/>
        <v>59</v>
      </c>
      <c r="G119" s="37">
        <f t="shared" si="20"/>
        <v>885</v>
      </c>
      <c r="H119" s="37">
        <v>0</v>
      </c>
      <c r="I119" s="36">
        <f t="shared" si="21"/>
        <v>0</v>
      </c>
    </row>
    <row r="120" spans="1:9" ht="19.5" thickBot="1" x14ac:dyDescent="0.35">
      <c r="A120" s="32"/>
      <c r="B120" s="54" t="s">
        <v>815</v>
      </c>
      <c r="C120" s="33"/>
      <c r="D120" s="33">
        <v>10</v>
      </c>
      <c r="E120" s="37">
        <v>1.1499999999999999</v>
      </c>
      <c r="F120" s="37">
        <f t="shared" si="22"/>
        <v>66</v>
      </c>
      <c r="G120" s="37">
        <f t="shared" si="20"/>
        <v>990</v>
      </c>
      <c r="H120" s="37">
        <v>0</v>
      </c>
      <c r="I120" s="36">
        <f t="shared" si="21"/>
        <v>0</v>
      </c>
    </row>
    <row r="121" spans="1:9" ht="18.75" x14ac:dyDescent="0.3">
      <c r="A121" s="22" t="s">
        <v>814</v>
      </c>
      <c r="B121" s="76"/>
      <c r="C121" s="76"/>
      <c r="D121" s="76"/>
      <c r="E121" s="76"/>
      <c r="F121" s="76"/>
      <c r="G121" s="76"/>
      <c r="H121" s="76"/>
      <c r="I121" s="80"/>
    </row>
    <row r="122" spans="1:9" ht="18.75" x14ac:dyDescent="0.3">
      <c r="A122" s="17" t="s">
        <v>369</v>
      </c>
      <c r="B122" s="75"/>
      <c r="C122" s="75"/>
      <c r="D122" s="75"/>
      <c r="E122" s="75"/>
      <c r="F122" s="75"/>
      <c r="G122" s="75"/>
      <c r="H122" s="75"/>
      <c r="I122" s="78"/>
    </row>
    <row r="123" spans="1:9" ht="18.75" x14ac:dyDescent="0.3">
      <c r="A123" s="17"/>
      <c r="B123" s="38" t="s">
        <v>813</v>
      </c>
      <c r="C123" s="37">
        <v>1.5</v>
      </c>
      <c r="D123" s="37">
        <v>8</v>
      </c>
      <c r="E123" s="37">
        <v>0.2</v>
      </c>
      <c r="F123" s="37">
        <f t="shared" ref="F123:F132" si="23">F73+8</f>
        <v>49</v>
      </c>
      <c r="G123" s="33">
        <f t="shared" ref="G123:G132" si="24">F123*15</f>
        <v>735</v>
      </c>
      <c r="H123" s="33">
        <v>0</v>
      </c>
      <c r="I123" s="53">
        <f t="shared" ref="I123:I132" si="25">G123*H123</f>
        <v>0</v>
      </c>
    </row>
    <row r="124" spans="1:9" ht="18.75" x14ac:dyDescent="0.3">
      <c r="A124" s="17"/>
      <c r="B124" s="54" t="s">
        <v>812</v>
      </c>
      <c r="C124" s="33"/>
      <c r="D124" s="33">
        <v>10</v>
      </c>
      <c r="E124" s="37">
        <v>0.22</v>
      </c>
      <c r="F124" s="37">
        <f t="shared" si="23"/>
        <v>50</v>
      </c>
      <c r="G124" s="33">
        <f t="shared" si="24"/>
        <v>750</v>
      </c>
      <c r="H124" s="33">
        <v>0</v>
      </c>
      <c r="I124" s="53">
        <f t="shared" si="25"/>
        <v>0</v>
      </c>
    </row>
    <row r="125" spans="1:9" ht="18.75" x14ac:dyDescent="0.3">
      <c r="A125" s="17"/>
      <c r="B125" s="54" t="s">
        <v>811</v>
      </c>
      <c r="C125" s="33">
        <v>2</v>
      </c>
      <c r="D125" s="33">
        <v>8</v>
      </c>
      <c r="E125" s="37">
        <v>0.35</v>
      </c>
      <c r="F125" s="37">
        <f t="shared" si="23"/>
        <v>51</v>
      </c>
      <c r="G125" s="33">
        <f t="shared" si="24"/>
        <v>765</v>
      </c>
      <c r="H125" s="33">
        <v>0</v>
      </c>
      <c r="I125" s="53">
        <f t="shared" si="25"/>
        <v>0</v>
      </c>
    </row>
    <row r="126" spans="1:9" ht="18.75" x14ac:dyDescent="0.3">
      <c r="A126" s="17"/>
      <c r="B126" s="54" t="s">
        <v>810</v>
      </c>
      <c r="C126" s="33"/>
      <c r="D126" s="33">
        <v>10</v>
      </c>
      <c r="E126" s="37">
        <v>0.45</v>
      </c>
      <c r="F126" s="37">
        <f t="shared" si="23"/>
        <v>52</v>
      </c>
      <c r="G126" s="33">
        <f t="shared" si="24"/>
        <v>780</v>
      </c>
      <c r="H126" s="33">
        <v>0</v>
      </c>
      <c r="I126" s="53">
        <f t="shared" si="25"/>
        <v>0</v>
      </c>
    </row>
    <row r="127" spans="1:9" ht="18.75" x14ac:dyDescent="0.3">
      <c r="A127" s="17"/>
      <c r="B127" s="54" t="s">
        <v>809</v>
      </c>
      <c r="C127" s="33">
        <v>2.5</v>
      </c>
      <c r="D127" s="33">
        <v>6</v>
      </c>
      <c r="E127" s="37">
        <v>0.44</v>
      </c>
      <c r="F127" s="37">
        <f t="shared" si="23"/>
        <v>53</v>
      </c>
      <c r="G127" s="33">
        <f t="shared" si="24"/>
        <v>795</v>
      </c>
      <c r="H127" s="33">
        <v>0</v>
      </c>
      <c r="I127" s="53">
        <f t="shared" si="25"/>
        <v>0</v>
      </c>
    </row>
    <row r="128" spans="1:9" ht="18.75" x14ac:dyDescent="0.3">
      <c r="A128" s="17"/>
      <c r="B128" s="54" t="s">
        <v>808</v>
      </c>
      <c r="C128" s="33"/>
      <c r="D128" s="33">
        <v>8</v>
      </c>
      <c r="E128" s="37">
        <v>0.56999999999999995</v>
      </c>
      <c r="F128" s="37">
        <f t="shared" si="23"/>
        <v>58</v>
      </c>
      <c r="G128" s="33">
        <f t="shared" si="24"/>
        <v>870</v>
      </c>
      <c r="H128" s="33">
        <v>0</v>
      </c>
      <c r="I128" s="53">
        <f t="shared" si="25"/>
        <v>0</v>
      </c>
    </row>
    <row r="129" spans="1:9" ht="18.75" x14ac:dyDescent="0.3">
      <c r="A129" s="17"/>
      <c r="B129" s="54" t="s">
        <v>807</v>
      </c>
      <c r="C129" s="33"/>
      <c r="D129" s="33">
        <v>10</v>
      </c>
      <c r="E129" s="37">
        <v>0.67</v>
      </c>
      <c r="F129" s="37">
        <f t="shared" si="23"/>
        <v>65</v>
      </c>
      <c r="G129" s="33">
        <f t="shared" si="24"/>
        <v>975</v>
      </c>
      <c r="H129" s="33">
        <v>0</v>
      </c>
      <c r="I129" s="53">
        <f t="shared" si="25"/>
        <v>0</v>
      </c>
    </row>
    <row r="130" spans="1:9" ht="18.75" x14ac:dyDescent="0.3">
      <c r="A130" s="17"/>
      <c r="B130" s="54" t="s">
        <v>806</v>
      </c>
      <c r="C130" s="33">
        <v>3</v>
      </c>
      <c r="D130" s="33">
        <v>6</v>
      </c>
      <c r="E130" s="37">
        <v>0.56999999999999995</v>
      </c>
      <c r="F130" s="37">
        <f t="shared" si="23"/>
        <v>57</v>
      </c>
      <c r="G130" s="33">
        <f t="shared" si="24"/>
        <v>855</v>
      </c>
      <c r="H130" s="33">
        <v>0</v>
      </c>
      <c r="I130" s="53">
        <f t="shared" si="25"/>
        <v>0</v>
      </c>
    </row>
    <row r="131" spans="1:9" ht="18.75" x14ac:dyDescent="0.3">
      <c r="A131" s="17"/>
      <c r="B131" s="54" t="s">
        <v>805</v>
      </c>
      <c r="C131" s="33"/>
      <c r="D131" s="33">
        <v>8</v>
      </c>
      <c r="E131" s="37">
        <v>0.72</v>
      </c>
      <c r="F131" s="37">
        <f t="shared" si="23"/>
        <v>63</v>
      </c>
      <c r="G131" s="33">
        <f t="shared" si="24"/>
        <v>945</v>
      </c>
      <c r="H131" s="33">
        <v>0</v>
      </c>
      <c r="I131" s="53">
        <f t="shared" si="25"/>
        <v>0</v>
      </c>
    </row>
    <row r="132" spans="1:9" ht="19.5" thickBot="1" x14ac:dyDescent="0.35">
      <c r="A132" s="32"/>
      <c r="B132" s="54" t="s">
        <v>804</v>
      </c>
      <c r="C132" s="33"/>
      <c r="D132" s="33">
        <v>10</v>
      </c>
      <c r="E132" s="37">
        <v>1.17</v>
      </c>
      <c r="F132" s="37">
        <f t="shared" si="23"/>
        <v>70</v>
      </c>
      <c r="G132" s="33">
        <f t="shared" si="24"/>
        <v>1050</v>
      </c>
      <c r="H132" s="33">
        <v>0</v>
      </c>
      <c r="I132" s="53">
        <f t="shared" si="25"/>
        <v>0</v>
      </c>
    </row>
    <row r="133" spans="1:9" ht="18.75" x14ac:dyDescent="0.3">
      <c r="A133" s="22" t="s">
        <v>796</v>
      </c>
      <c r="B133" s="76"/>
      <c r="C133" s="76"/>
      <c r="D133" s="76"/>
      <c r="E133" s="76"/>
      <c r="F133" s="76"/>
      <c r="G133" s="76"/>
      <c r="H133" s="76"/>
      <c r="I133" s="80"/>
    </row>
    <row r="134" spans="1:9" ht="18.75" x14ac:dyDescent="0.3">
      <c r="A134" s="17" t="s">
        <v>144</v>
      </c>
      <c r="B134" s="75"/>
      <c r="C134" s="75"/>
      <c r="D134" s="75"/>
      <c r="E134" s="75"/>
      <c r="F134" s="75"/>
      <c r="G134" s="75"/>
      <c r="H134" s="75"/>
      <c r="I134" s="78"/>
    </row>
    <row r="135" spans="1:9" ht="18.75" x14ac:dyDescent="0.3">
      <c r="A135" s="17"/>
      <c r="B135" s="38" t="s">
        <v>803</v>
      </c>
      <c r="C135" s="37">
        <v>1.5</v>
      </c>
      <c r="D135" s="37">
        <v>8</v>
      </c>
      <c r="E135" s="37">
        <v>0.2</v>
      </c>
      <c r="F135" s="37">
        <f>F111+5</f>
        <v>51</v>
      </c>
      <c r="G135" s="37">
        <f t="shared" ref="G135:G141" si="26">F135*15</f>
        <v>765</v>
      </c>
      <c r="H135" s="37">
        <v>0</v>
      </c>
      <c r="I135" s="36">
        <f t="shared" ref="I135:I141" si="27">G135*H135</f>
        <v>0</v>
      </c>
    </row>
    <row r="136" spans="1:9" ht="18.75" x14ac:dyDescent="0.3">
      <c r="A136" s="17"/>
      <c r="B136" s="54" t="s">
        <v>802</v>
      </c>
      <c r="C136" s="33"/>
      <c r="D136" s="33">
        <v>10</v>
      </c>
      <c r="E136" s="37">
        <v>0.22</v>
      </c>
      <c r="F136" s="37">
        <f>F112+5</f>
        <v>52</v>
      </c>
      <c r="G136" s="33">
        <f t="shared" si="26"/>
        <v>780</v>
      </c>
      <c r="H136" s="37">
        <v>0</v>
      </c>
      <c r="I136" s="36">
        <f t="shared" si="27"/>
        <v>0</v>
      </c>
    </row>
    <row r="137" spans="1:9" ht="18.75" x14ac:dyDescent="0.3">
      <c r="A137" s="17"/>
      <c r="B137" s="54" t="s">
        <v>801</v>
      </c>
      <c r="C137" s="33">
        <v>2</v>
      </c>
      <c r="D137" s="33">
        <v>8</v>
      </c>
      <c r="E137" s="33">
        <v>0.36</v>
      </c>
      <c r="F137" s="37">
        <f>F113+5</f>
        <v>53</v>
      </c>
      <c r="G137" s="33">
        <f t="shared" si="26"/>
        <v>795</v>
      </c>
      <c r="H137" s="37">
        <v>0</v>
      </c>
      <c r="I137" s="36">
        <f t="shared" si="27"/>
        <v>0</v>
      </c>
    </row>
    <row r="138" spans="1:9" ht="18.75" x14ac:dyDescent="0.3">
      <c r="A138" s="17"/>
      <c r="B138" s="54" t="s">
        <v>800</v>
      </c>
      <c r="C138" s="33"/>
      <c r="D138" s="33">
        <v>10</v>
      </c>
      <c r="E138" s="33">
        <v>0.46</v>
      </c>
      <c r="F138" s="37">
        <f>F114+5</f>
        <v>54</v>
      </c>
      <c r="G138" s="33">
        <f t="shared" si="26"/>
        <v>810</v>
      </c>
      <c r="H138" s="37">
        <v>0</v>
      </c>
      <c r="I138" s="36">
        <f t="shared" si="27"/>
        <v>0</v>
      </c>
    </row>
    <row r="139" spans="1:9" ht="18.75" x14ac:dyDescent="0.3">
      <c r="A139" s="17"/>
      <c r="B139" s="54" t="s">
        <v>799</v>
      </c>
      <c r="C139" s="33">
        <v>2.5</v>
      </c>
      <c r="D139" s="33">
        <v>8</v>
      </c>
      <c r="E139" s="33">
        <v>0.57999999999999996</v>
      </c>
      <c r="F139" s="37">
        <f>F116+5</f>
        <v>60</v>
      </c>
      <c r="G139" s="33">
        <f t="shared" si="26"/>
        <v>900</v>
      </c>
      <c r="H139" s="37">
        <v>0</v>
      </c>
      <c r="I139" s="36">
        <f t="shared" si="27"/>
        <v>0</v>
      </c>
    </row>
    <row r="140" spans="1:9" ht="18.75" x14ac:dyDescent="0.3">
      <c r="A140" s="17"/>
      <c r="B140" s="54" t="s">
        <v>798</v>
      </c>
      <c r="C140" s="33"/>
      <c r="D140" s="33">
        <v>10</v>
      </c>
      <c r="E140" s="33">
        <v>0.69</v>
      </c>
      <c r="F140" s="37">
        <f>F117+5</f>
        <v>66</v>
      </c>
      <c r="G140" s="33">
        <f t="shared" si="26"/>
        <v>990</v>
      </c>
      <c r="H140" s="37">
        <v>0</v>
      </c>
      <c r="I140" s="36">
        <f t="shared" si="27"/>
        <v>0</v>
      </c>
    </row>
    <row r="141" spans="1:9" ht="19.5" thickBot="1" x14ac:dyDescent="0.35">
      <c r="A141" s="32"/>
      <c r="B141" s="54" t="s">
        <v>797</v>
      </c>
      <c r="C141" s="33">
        <v>3</v>
      </c>
      <c r="D141" s="33">
        <v>10</v>
      </c>
      <c r="E141" s="33">
        <v>1.18</v>
      </c>
      <c r="F141" s="37">
        <f>F120+5</f>
        <v>71</v>
      </c>
      <c r="G141" s="33">
        <f t="shared" si="26"/>
        <v>1065</v>
      </c>
      <c r="H141" s="37">
        <v>0</v>
      </c>
      <c r="I141" s="36">
        <f t="shared" si="27"/>
        <v>0</v>
      </c>
    </row>
    <row r="142" spans="1:9" ht="18.75" x14ac:dyDescent="0.3">
      <c r="A142" s="22" t="s">
        <v>796</v>
      </c>
      <c r="B142" s="93"/>
      <c r="C142" s="76"/>
      <c r="D142" s="76"/>
      <c r="E142" s="76"/>
      <c r="F142" s="76"/>
      <c r="G142" s="76"/>
      <c r="H142" s="76"/>
      <c r="I142" s="80"/>
    </row>
    <row r="143" spans="1:9" ht="18.75" x14ac:dyDescent="0.3">
      <c r="A143" s="17" t="s">
        <v>369</v>
      </c>
      <c r="B143" s="103"/>
      <c r="C143" s="104"/>
      <c r="D143" s="104"/>
      <c r="E143" s="104"/>
      <c r="F143" s="104"/>
      <c r="G143" s="104"/>
      <c r="H143" s="104"/>
      <c r="I143" s="78"/>
    </row>
    <row r="144" spans="1:9" ht="18.75" x14ac:dyDescent="0.3">
      <c r="A144" s="17"/>
      <c r="B144" s="57" t="s">
        <v>795</v>
      </c>
      <c r="C144" s="37">
        <v>1.5</v>
      </c>
      <c r="D144" s="37">
        <v>8</v>
      </c>
      <c r="E144" s="37">
        <v>0.2</v>
      </c>
      <c r="F144" s="37">
        <f>F123+5</f>
        <v>54</v>
      </c>
      <c r="G144" s="37">
        <f>F144*15</f>
        <v>810</v>
      </c>
      <c r="H144" s="37">
        <v>0</v>
      </c>
      <c r="I144" s="36">
        <f t="shared" ref="I144:I150" si="28">G144*H144</f>
        <v>0</v>
      </c>
    </row>
    <row r="145" spans="1:9" ht="18.75" x14ac:dyDescent="0.3">
      <c r="A145" s="17"/>
      <c r="B145" s="56" t="s">
        <v>794</v>
      </c>
      <c r="C145" s="33"/>
      <c r="D145" s="33">
        <v>10</v>
      </c>
      <c r="E145" s="37">
        <v>0.22</v>
      </c>
      <c r="F145" s="37">
        <f t="shared" ref="F145:F147" si="29">F124+5</f>
        <v>55</v>
      </c>
      <c r="G145" s="33">
        <f t="shared" ref="G145:G149" si="30">F145*15</f>
        <v>825</v>
      </c>
      <c r="H145" s="33">
        <v>0</v>
      </c>
      <c r="I145" s="53">
        <f t="shared" si="28"/>
        <v>0</v>
      </c>
    </row>
    <row r="146" spans="1:9" ht="18.75" x14ac:dyDescent="0.3">
      <c r="A146" s="17"/>
      <c r="B146" s="56" t="s">
        <v>793</v>
      </c>
      <c r="C146" s="33">
        <v>2</v>
      </c>
      <c r="D146" s="33">
        <v>8</v>
      </c>
      <c r="E146" s="37">
        <v>0.36</v>
      </c>
      <c r="F146" s="37">
        <f t="shared" si="29"/>
        <v>56</v>
      </c>
      <c r="G146" s="33">
        <f t="shared" si="30"/>
        <v>840</v>
      </c>
      <c r="H146" s="33">
        <v>0</v>
      </c>
      <c r="I146" s="53">
        <f t="shared" si="28"/>
        <v>0</v>
      </c>
    </row>
    <row r="147" spans="1:9" ht="18.75" x14ac:dyDescent="0.3">
      <c r="A147" s="17"/>
      <c r="B147" s="56" t="s">
        <v>792</v>
      </c>
      <c r="C147" s="33"/>
      <c r="D147" s="33">
        <v>10</v>
      </c>
      <c r="E147" s="37">
        <v>0.46</v>
      </c>
      <c r="F147" s="37">
        <f t="shared" si="29"/>
        <v>57</v>
      </c>
      <c r="G147" s="33">
        <f t="shared" si="30"/>
        <v>855</v>
      </c>
      <c r="H147" s="33">
        <v>0</v>
      </c>
      <c r="I147" s="53">
        <f t="shared" si="28"/>
        <v>0</v>
      </c>
    </row>
    <row r="148" spans="1:9" ht="18.75" x14ac:dyDescent="0.3">
      <c r="A148" s="17"/>
      <c r="B148" s="56" t="s">
        <v>791</v>
      </c>
      <c r="C148" s="33">
        <v>2.5</v>
      </c>
      <c r="D148" s="33">
        <v>8</v>
      </c>
      <c r="E148" s="37">
        <v>0.57999999999999996</v>
      </c>
      <c r="F148" s="37">
        <f>F128+5</f>
        <v>63</v>
      </c>
      <c r="G148" s="33">
        <f t="shared" si="30"/>
        <v>945</v>
      </c>
      <c r="H148" s="33">
        <v>0</v>
      </c>
      <c r="I148" s="53">
        <f t="shared" si="28"/>
        <v>0</v>
      </c>
    </row>
    <row r="149" spans="1:9" ht="18.75" x14ac:dyDescent="0.3">
      <c r="A149" s="17"/>
      <c r="B149" s="56" t="s">
        <v>790</v>
      </c>
      <c r="C149" s="33"/>
      <c r="D149" s="33">
        <v>10</v>
      </c>
      <c r="E149" s="37">
        <v>0.69</v>
      </c>
      <c r="F149" s="37">
        <f>F129+5</f>
        <v>70</v>
      </c>
      <c r="G149" s="33">
        <f t="shared" si="30"/>
        <v>1050</v>
      </c>
      <c r="H149" s="33">
        <v>0</v>
      </c>
      <c r="I149" s="53">
        <f t="shared" si="28"/>
        <v>0</v>
      </c>
    </row>
    <row r="150" spans="1:9" ht="19.5" thickBot="1" x14ac:dyDescent="0.35">
      <c r="A150" s="32"/>
      <c r="B150" s="42" t="s">
        <v>789</v>
      </c>
      <c r="C150" s="29">
        <v>3</v>
      </c>
      <c r="D150" s="29">
        <v>10</v>
      </c>
      <c r="E150" s="28">
        <v>1.18</v>
      </c>
      <c r="F150" s="28">
        <f>F132+5</f>
        <v>75</v>
      </c>
      <c r="G150" s="29">
        <f>F150*15</f>
        <v>1125</v>
      </c>
      <c r="H150" s="29">
        <v>0</v>
      </c>
      <c r="I150" s="41">
        <f t="shared" si="28"/>
        <v>0</v>
      </c>
    </row>
    <row r="151" spans="1:9" ht="18.75" x14ac:dyDescent="0.3">
      <c r="A151" s="22" t="s">
        <v>779</v>
      </c>
      <c r="B151" s="77"/>
      <c r="C151" s="77"/>
      <c r="D151" s="77"/>
      <c r="E151" s="77"/>
      <c r="F151" s="77"/>
      <c r="G151" s="77"/>
      <c r="H151" s="77"/>
      <c r="I151" s="79"/>
    </row>
    <row r="152" spans="1:9" ht="18.75" x14ac:dyDescent="0.3">
      <c r="A152" s="17" t="s">
        <v>144</v>
      </c>
      <c r="B152" s="75"/>
      <c r="C152" s="75"/>
      <c r="D152" s="75"/>
      <c r="E152" s="75"/>
      <c r="F152" s="75"/>
      <c r="G152" s="75"/>
      <c r="H152" s="75"/>
      <c r="I152" s="78"/>
    </row>
    <row r="153" spans="1:9" ht="18.75" x14ac:dyDescent="0.3">
      <c r="A153" s="17"/>
      <c r="B153" s="38" t="s">
        <v>788</v>
      </c>
      <c r="C153" s="37">
        <v>1.5</v>
      </c>
      <c r="D153" s="37">
        <v>8</v>
      </c>
      <c r="E153" s="37">
        <v>0.3</v>
      </c>
      <c r="F153" s="37">
        <f>F34+12</f>
        <v>50</v>
      </c>
      <c r="G153" s="37">
        <f t="shared" ref="G153:G161" si="31">F153*15</f>
        <v>750</v>
      </c>
      <c r="H153" s="37">
        <v>0</v>
      </c>
      <c r="I153" s="36">
        <f t="shared" ref="I153:I161" si="32">G153*H153</f>
        <v>0</v>
      </c>
    </row>
    <row r="154" spans="1:9" ht="18.75" x14ac:dyDescent="0.3">
      <c r="A154" s="17"/>
      <c r="B154" s="54" t="s">
        <v>787</v>
      </c>
      <c r="C154" s="33"/>
      <c r="D154" s="33">
        <v>10</v>
      </c>
      <c r="E154" s="33">
        <v>0.38</v>
      </c>
      <c r="F154" s="37">
        <f>F35+13</f>
        <v>52</v>
      </c>
      <c r="G154" s="33">
        <f t="shared" si="31"/>
        <v>780</v>
      </c>
      <c r="H154" s="33">
        <v>0</v>
      </c>
      <c r="I154" s="53">
        <f t="shared" si="32"/>
        <v>0</v>
      </c>
    </row>
    <row r="155" spans="1:9" ht="18.75" x14ac:dyDescent="0.3">
      <c r="A155" s="17"/>
      <c r="B155" s="54" t="s">
        <v>786</v>
      </c>
      <c r="C155" s="33">
        <v>2</v>
      </c>
      <c r="D155" s="33">
        <v>8</v>
      </c>
      <c r="E155" s="33">
        <v>0.45</v>
      </c>
      <c r="F155" s="37">
        <f>F37+12</f>
        <v>52</v>
      </c>
      <c r="G155" s="33">
        <f t="shared" si="31"/>
        <v>780</v>
      </c>
      <c r="H155" s="33">
        <v>0</v>
      </c>
      <c r="I155" s="53">
        <f t="shared" si="32"/>
        <v>0</v>
      </c>
    </row>
    <row r="156" spans="1:9" ht="18.75" x14ac:dyDescent="0.3">
      <c r="A156" s="17"/>
      <c r="B156" s="54" t="s">
        <v>785</v>
      </c>
      <c r="C156" s="33"/>
      <c r="D156" s="33">
        <v>10</v>
      </c>
      <c r="E156" s="33">
        <v>0.6</v>
      </c>
      <c r="F156" s="37">
        <f>F38+13</f>
        <v>54</v>
      </c>
      <c r="G156" s="33">
        <f t="shared" si="31"/>
        <v>810</v>
      </c>
      <c r="H156" s="33">
        <v>0</v>
      </c>
      <c r="I156" s="53">
        <f t="shared" si="32"/>
        <v>0</v>
      </c>
    </row>
    <row r="157" spans="1:9" ht="18.75" x14ac:dyDescent="0.3">
      <c r="A157" s="17"/>
      <c r="B157" s="54" t="s">
        <v>784</v>
      </c>
      <c r="C157" s="33">
        <v>2.5</v>
      </c>
      <c r="D157" s="33">
        <v>6</v>
      </c>
      <c r="E157" s="33">
        <v>0.45</v>
      </c>
      <c r="F157" s="37">
        <f>F51+12</f>
        <v>54</v>
      </c>
      <c r="G157" s="33">
        <f t="shared" si="31"/>
        <v>810</v>
      </c>
      <c r="H157" s="33">
        <v>0</v>
      </c>
      <c r="I157" s="53">
        <f t="shared" si="32"/>
        <v>0</v>
      </c>
    </row>
    <row r="158" spans="1:9" ht="18.75" x14ac:dyDescent="0.3">
      <c r="A158" s="17"/>
      <c r="B158" s="54" t="s">
        <v>783</v>
      </c>
      <c r="C158" s="33"/>
      <c r="D158" s="33">
        <v>8</v>
      </c>
      <c r="E158" s="33">
        <v>0.6</v>
      </c>
      <c r="F158" s="37">
        <f>F52+12</f>
        <v>59</v>
      </c>
      <c r="G158" s="33">
        <f t="shared" si="31"/>
        <v>885</v>
      </c>
      <c r="H158" s="33">
        <v>0</v>
      </c>
      <c r="I158" s="53">
        <f t="shared" si="32"/>
        <v>0</v>
      </c>
    </row>
    <row r="159" spans="1:9" ht="18.75" x14ac:dyDescent="0.3">
      <c r="A159" s="17"/>
      <c r="B159" s="54" t="s">
        <v>782</v>
      </c>
      <c r="C159" s="33"/>
      <c r="D159" s="33">
        <v>10</v>
      </c>
      <c r="E159" s="33">
        <v>0.8</v>
      </c>
      <c r="F159" s="37">
        <f>F53+13</f>
        <v>66</v>
      </c>
      <c r="G159" s="33">
        <f t="shared" si="31"/>
        <v>990</v>
      </c>
      <c r="H159" s="33">
        <v>0</v>
      </c>
      <c r="I159" s="53">
        <f t="shared" si="32"/>
        <v>0</v>
      </c>
    </row>
    <row r="160" spans="1:9" ht="18.75" x14ac:dyDescent="0.3">
      <c r="A160" s="17"/>
      <c r="B160" s="54" t="s">
        <v>781</v>
      </c>
      <c r="C160" s="33">
        <v>3</v>
      </c>
      <c r="D160" s="33">
        <v>6</v>
      </c>
      <c r="E160" s="33">
        <v>0.57999999999999996</v>
      </c>
      <c r="F160" s="37">
        <f>F54+12</f>
        <v>58</v>
      </c>
      <c r="G160" s="33">
        <f t="shared" si="31"/>
        <v>870</v>
      </c>
      <c r="H160" s="33">
        <v>0</v>
      </c>
      <c r="I160" s="53">
        <f t="shared" si="32"/>
        <v>0</v>
      </c>
    </row>
    <row r="161" spans="1:14" ht="19.5" thickBot="1" x14ac:dyDescent="0.35">
      <c r="A161" s="17"/>
      <c r="B161" s="54" t="s">
        <v>780</v>
      </c>
      <c r="C161" s="33"/>
      <c r="D161" s="33">
        <v>8</v>
      </c>
      <c r="E161" s="33">
        <v>0.8</v>
      </c>
      <c r="F161" s="37">
        <f>F55+13</f>
        <v>64</v>
      </c>
      <c r="G161" s="33">
        <f t="shared" si="31"/>
        <v>960</v>
      </c>
      <c r="H161" s="33">
        <v>0</v>
      </c>
      <c r="I161" s="53">
        <f t="shared" si="32"/>
        <v>0</v>
      </c>
    </row>
    <row r="162" spans="1:14" ht="18.75" x14ac:dyDescent="0.3">
      <c r="A162" s="22" t="s">
        <v>779</v>
      </c>
      <c r="B162" s="76"/>
      <c r="C162" s="76"/>
      <c r="D162" s="76"/>
      <c r="E162" s="76"/>
      <c r="F162" s="76"/>
      <c r="G162" s="19"/>
      <c r="H162" s="76"/>
      <c r="I162" s="18"/>
    </row>
    <row r="163" spans="1:14" ht="18.75" x14ac:dyDescent="0.3">
      <c r="A163" s="17" t="s">
        <v>369</v>
      </c>
      <c r="B163" s="77"/>
      <c r="C163" s="77"/>
      <c r="D163" s="77"/>
      <c r="E163" s="77"/>
      <c r="F163" s="77"/>
      <c r="G163" s="15"/>
      <c r="H163" s="77"/>
      <c r="I163" s="14"/>
    </row>
    <row r="164" spans="1:14" ht="18.75" x14ac:dyDescent="0.3">
      <c r="A164" s="17"/>
      <c r="B164" s="54" t="s">
        <v>778</v>
      </c>
      <c r="C164" s="33">
        <v>1.5</v>
      </c>
      <c r="D164" s="33">
        <v>8</v>
      </c>
      <c r="E164" s="33">
        <v>0.3</v>
      </c>
      <c r="F164" s="33">
        <f>F153+3</f>
        <v>53</v>
      </c>
      <c r="G164" s="33">
        <f t="shared" ref="G164:G172" si="33">F164*15</f>
        <v>795</v>
      </c>
      <c r="H164" s="33">
        <v>0</v>
      </c>
      <c r="I164" s="53">
        <f t="shared" ref="I164:I172" si="34">G164*H164</f>
        <v>0</v>
      </c>
    </row>
    <row r="165" spans="1:14" ht="18.75" x14ac:dyDescent="0.3">
      <c r="A165" s="17"/>
      <c r="B165" s="54" t="s">
        <v>777</v>
      </c>
      <c r="C165" s="33"/>
      <c r="D165" s="33">
        <v>10</v>
      </c>
      <c r="E165" s="33">
        <v>0.38</v>
      </c>
      <c r="F165" s="33">
        <f>F154+3</f>
        <v>55</v>
      </c>
      <c r="G165" s="33">
        <f t="shared" si="33"/>
        <v>825</v>
      </c>
      <c r="H165" s="33">
        <v>0</v>
      </c>
      <c r="I165" s="53">
        <f t="shared" si="34"/>
        <v>0</v>
      </c>
    </row>
    <row r="166" spans="1:14" ht="18.75" x14ac:dyDescent="0.3">
      <c r="A166" s="17"/>
      <c r="B166" s="54" t="s">
        <v>776</v>
      </c>
      <c r="C166" s="33">
        <v>2</v>
      </c>
      <c r="D166" s="33">
        <v>8</v>
      </c>
      <c r="E166" s="33">
        <v>0.45</v>
      </c>
      <c r="F166" s="33">
        <f>F155+3</f>
        <v>55</v>
      </c>
      <c r="G166" s="33">
        <f t="shared" si="33"/>
        <v>825</v>
      </c>
      <c r="H166" s="33">
        <v>0</v>
      </c>
      <c r="I166" s="53">
        <f t="shared" si="34"/>
        <v>0</v>
      </c>
    </row>
    <row r="167" spans="1:14" ht="18.75" x14ac:dyDescent="0.3">
      <c r="A167" s="17"/>
      <c r="B167" s="54" t="s">
        <v>775</v>
      </c>
      <c r="C167" s="33"/>
      <c r="D167" s="33">
        <v>10</v>
      </c>
      <c r="E167" s="33">
        <v>0.6</v>
      </c>
      <c r="F167" s="33">
        <f>F156+3</f>
        <v>57</v>
      </c>
      <c r="G167" s="33">
        <f t="shared" si="33"/>
        <v>855</v>
      </c>
      <c r="H167" s="33">
        <v>0</v>
      </c>
      <c r="I167" s="53">
        <f t="shared" si="34"/>
        <v>0</v>
      </c>
    </row>
    <row r="168" spans="1:14" ht="18.75" x14ac:dyDescent="0.3">
      <c r="A168" s="17"/>
      <c r="B168" s="54" t="s">
        <v>774</v>
      </c>
      <c r="C168" s="33">
        <v>2.5</v>
      </c>
      <c r="D168" s="33">
        <v>6</v>
      </c>
      <c r="E168" s="33">
        <v>0.45</v>
      </c>
      <c r="F168" s="33">
        <f t="shared" ref="F168:F169" si="35">F157+3</f>
        <v>57</v>
      </c>
      <c r="G168" s="33">
        <f t="shared" si="33"/>
        <v>855</v>
      </c>
      <c r="H168" s="33">
        <v>0</v>
      </c>
      <c r="I168" s="53">
        <f t="shared" si="34"/>
        <v>0</v>
      </c>
    </row>
    <row r="169" spans="1:14" ht="18.75" x14ac:dyDescent="0.3">
      <c r="A169" s="17"/>
      <c r="B169" s="54" t="s">
        <v>773</v>
      </c>
      <c r="C169" s="33"/>
      <c r="D169" s="33">
        <v>8</v>
      </c>
      <c r="E169" s="33">
        <v>0.6</v>
      </c>
      <c r="F169" s="33">
        <f t="shared" si="35"/>
        <v>62</v>
      </c>
      <c r="G169" s="33">
        <f t="shared" si="33"/>
        <v>930</v>
      </c>
      <c r="H169" s="33">
        <v>0</v>
      </c>
      <c r="I169" s="53">
        <f t="shared" si="34"/>
        <v>0</v>
      </c>
      <c r="N169">
        <v>3</v>
      </c>
    </row>
    <row r="170" spans="1:14" ht="18.75" x14ac:dyDescent="0.3">
      <c r="A170" s="17"/>
      <c r="B170" s="54" t="s">
        <v>772</v>
      </c>
      <c r="C170" s="33"/>
      <c r="D170" s="33">
        <v>10</v>
      </c>
      <c r="E170" s="33">
        <v>0.8</v>
      </c>
      <c r="F170" s="33">
        <f>F159+4</f>
        <v>70</v>
      </c>
      <c r="G170" s="33">
        <f t="shared" si="33"/>
        <v>1050</v>
      </c>
      <c r="H170" s="33">
        <v>0</v>
      </c>
      <c r="I170" s="53">
        <f t="shared" si="34"/>
        <v>0</v>
      </c>
    </row>
    <row r="171" spans="1:14" ht="18.75" x14ac:dyDescent="0.3">
      <c r="A171" s="17"/>
      <c r="B171" s="54" t="s">
        <v>771</v>
      </c>
      <c r="C171" s="33">
        <v>3</v>
      </c>
      <c r="D171" s="33">
        <v>6</v>
      </c>
      <c r="E171" s="33">
        <v>0.57999999999999996</v>
      </c>
      <c r="F171" s="33">
        <f>F160+3</f>
        <v>61</v>
      </c>
      <c r="G171" s="33">
        <f t="shared" si="33"/>
        <v>915</v>
      </c>
      <c r="H171" s="33">
        <v>0</v>
      </c>
      <c r="I171" s="53">
        <f t="shared" si="34"/>
        <v>0</v>
      </c>
    </row>
    <row r="172" spans="1:14" ht="19.5" thickBot="1" x14ac:dyDescent="0.35">
      <c r="A172" s="17"/>
      <c r="B172" s="54" t="s">
        <v>770</v>
      </c>
      <c r="C172" s="33"/>
      <c r="D172" s="33">
        <v>8</v>
      </c>
      <c r="E172" s="33">
        <v>0.8</v>
      </c>
      <c r="F172" s="33">
        <f>F161+4</f>
        <v>68</v>
      </c>
      <c r="G172" s="33">
        <f t="shared" si="33"/>
        <v>1020</v>
      </c>
      <c r="H172" s="33">
        <v>0</v>
      </c>
      <c r="I172" s="53">
        <f t="shared" si="34"/>
        <v>0</v>
      </c>
    </row>
    <row r="173" spans="1:14" ht="18.75" x14ac:dyDescent="0.3">
      <c r="A173" s="22" t="s">
        <v>760</v>
      </c>
      <c r="B173" s="76"/>
      <c r="C173" s="76"/>
      <c r="D173" s="76"/>
      <c r="E173" s="76"/>
      <c r="F173" s="76"/>
      <c r="G173" s="19"/>
      <c r="H173" s="76"/>
      <c r="I173" s="18"/>
    </row>
    <row r="174" spans="1:14" ht="18.75" x14ac:dyDescent="0.3">
      <c r="A174" s="17" t="s">
        <v>144</v>
      </c>
      <c r="B174" s="75"/>
      <c r="C174" s="75"/>
      <c r="D174" s="75"/>
      <c r="E174" s="75"/>
      <c r="F174" s="75"/>
      <c r="G174" s="26"/>
      <c r="H174" s="75"/>
      <c r="I174" s="25"/>
    </row>
    <row r="175" spans="1:14" ht="18.75" x14ac:dyDescent="0.3">
      <c r="A175" s="17"/>
      <c r="B175" s="74" t="s">
        <v>769</v>
      </c>
      <c r="C175" s="73">
        <v>1.5</v>
      </c>
      <c r="D175" s="72">
        <v>8</v>
      </c>
      <c r="E175" s="37">
        <v>0.3</v>
      </c>
      <c r="F175" s="37">
        <f t="shared" ref="F175:F183" si="36">F153</f>
        <v>50</v>
      </c>
      <c r="G175" s="73">
        <f t="shared" ref="G175:G183" si="37">F175*15</f>
        <v>750</v>
      </c>
      <c r="H175" s="72">
        <v>0</v>
      </c>
      <c r="I175" s="25">
        <f t="shared" ref="I175:I183" si="38">G175*H175</f>
        <v>0</v>
      </c>
    </row>
    <row r="176" spans="1:14" ht="18.75" x14ac:dyDescent="0.3">
      <c r="A176" s="17"/>
      <c r="B176" s="38" t="s">
        <v>768</v>
      </c>
      <c r="C176" s="37"/>
      <c r="D176" s="37">
        <v>10</v>
      </c>
      <c r="E176" s="33">
        <v>0.38</v>
      </c>
      <c r="F176" s="37">
        <f t="shared" si="36"/>
        <v>52</v>
      </c>
      <c r="G176" s="37">
        <f t="shared" si="37"/>
        <v>780</v>
      </c>
      <c r="H176" s="37">
        <v>0</v>
      </c>
      <c r="I176" s="36">
        <f t="shared" si="38"/>
        <v>0</v>
      </c>
    </row>
    <row r="177" spans="1:9" ht="18.75" x14ac:dyDescent="0.3">
      <c r="A177" s="17"/>
      <c r="B177" s="54" t="s">
        <v>767</v>
      </c>
      <c r="C177" s="33">
        <v>2</v>
      </c>
      <c r="D177" s="33">
        <v>8</v>
      </c>
      <c r="E177" s="33">
        <v>0.45</v>
      </c>
      <c r="F177" s="37">
        <f t="shared" si="36"/>
        <v>52</v>
      </c>
      <c r="G177" s="33">
        <f t="shared" si="37"/>
        <v>780</v>
      </c>
      <c r="H177" s="33">
        <v>0</v>
      </c>
      <c r="I177" s="53">
        <f t="shared" si="38"/>
        <v>0</v>
      </c>
    </row>
    <row r="178" spans="1:9" ht="18.75" x14ac:dyDescent="0.3">
      <c r="A178" s="17"/>
      <c r="B178" s="54" t="s">
        <v>766</v>
      </c>
      <c r="C178" s="33"/>
      <c r="D178" s="33">
        <v>10</v>
      </c>
      <c r="E178" s="33">
        <v>0.6</v>
      </c>
      <c r="F178" s="37">
        <f t="shared" si="36"/>
        <v>54</v>
      </c>
      <c r="G178" s="33">
        <f t="shared" si="37"/>
        <v>810</v>
      </c>
      <c r="H178" s="33">
        <v>0</v>
      </c>
      <c r="I178" s="53">
        <f t="shared" si="38"/>
        <v>0</v>
      </c>
    </row>
    <row r="179" spans="1:9" ht="18.75" x14ac:dyDescent="0.3">
      <c r="A179" s="17"/>
      <c r="B179" s="54" t="s">
        <v>765</v>
      </c>
      <c r="C179" s="33">
        <v>2.5</v>
      </c>
      <c r="D179" s="33">
        <v>6</v>
      </c>
      <c r="E179" s="33">
        <v>0.45</v>
      </c>
      <c r="F179" s="37">
        <f t="shared" si="36"/>
        <v>54</v>
      </c>
      <c r="G179" s="33">
        <f t="shared" si="37"/>
        <v>810</v>
      </c>
      <c r="H179" s="33">
        <v>0</v>
      </c>
      <c r="I179" s="53">
        <f t="shared" si="38"/>
        <v>0</v>
      </c>
    </row>
    <row r="180" spans="1:9" ht="18.75" x14ac:dyDescent="0.3">
      <c r="A180" s="17"/>
      <c r="B180" s="54" t="s">
        <v>764</v>
      </c>
      <c r="C180" s="33"/>
      <c r="D180" s="33">
        <v>8</v>
      </c>
      <c r="E180" s="33">
        <v>0.6</v>
      </c>
      <c r="F180" s="37">
        <f t="shared" si="36"/>
        <v>59</v>
      </c>
      <c r="G180" s="33">
        <f t="shared" si="37"/>
        <v>885</v>
      </c>
      <c r="H180" s="33">
        <v>0</v>
      </c>
      <c r="I180" s="53">
        <f t="shared" si="38"/>
        <v>0</v>
      </c>
    </row>
    <row r="181" spans="1:9" ht="18.75" x14ac:dyDescent="0.3">
      <c r="A181" s="17"/>
      <c r="B181" s="54" t="s">
        <v>763</v>
      </c>
      <c r="C181" s="33"/>
      <c r="D181" s="33">
        <v>10</v>
      </c>
      <c r="E181" s="33">
        <v>0.8</v>
      </c>
      <c r="F181" s="37">
        <f t="shared" si="36"/>
        <v>66</v>
      </c>
      <c r="G181" s="33">
        <f t="shared" si="37"/>
        <v>990</v>
      </c>
      <c r="H181" s="33">
        <v>0</v>
      </c>
      <c r="I181" s="53">
        <f t="shared" si="38"/>
        <v>0</v>
      </c>
    </row>
    <row r="182" spans="1:9" ht="18.75" x14ac:dyDescent="0.3">
      <c r="A182" s="17"/>
      <c r="B182" s="54" t="s">
        <v>762</v>
      </c>
      <c r="C182" s="33">
        <v>3</v>
      </c>
      <c r="D182" s="33">
        <v>6</v>
      </c>
      <c r="E182" s="33">
        <v>0.57999999999999996</v>
      </c>
      <c r="F182" s="37">
        <f t="shared" si="36"/>
        <v>58</v>
      </c>
      <c r="G182" s="33">
        <f t="shared" si="37"/>
        <v>870</v>
      </c>
      <c r="H182" s="33">
        <v>0</v>
      </c>
      <c r="I182" s="53">
        <f t="shared" si="38"/>
        <v>0</v>
      </c>
    </row>
    <row r="183" spans="1:9" ht="19.5" thickBot="1" x14ac:dyDescent="0.35">
      <c r="A183" s="17"/>
      <c r="B183" s="54" t="s">
        <v>761</v>
      </c>
      <c r="C183" s="33"/>
      <c r="D183" s="33">
        <v>8</v>
      </c>
      <c r="E183" s="33">
        <v>0.8</v>
      </c>
      <c r="F183" s="37">
        <f t="shared" si="36"/>
        <v>64</v>
      </c>
      <c r="G183" s="33">
        <f t="shared" si="37"/>
        <v>960</v>
      </c>
      <c r="H183" s="33">
        <v>0</v>
      </c>
      <c r="I183" s="53">
        <f t="shared" si="38"/>
        <v>0</v>
      </c>
    </row>
    <row r="184" spans="1:9" ht="18.75" x14ac:dyDescent="0.3">
      <c r="A184" s="22" t="s">
        <v>760</v>
      </c>
      <c r="B184" s="19"/>
      <c r="C184" s="19"/>
      <c r="D184" s="19"/>
      <c r="E184" s="19"/>
      <c r="F184" s="19"/>
      <c r="G184" s="19"/>
      <c r="H184" s="19"/>
      <c r="I184" s="18"/>
    </row>
    <row r="185" spans="1:9" ht="18.75" x14ac:dyDescent="0.3">
      <c r="A185" s="17" t="s">
        <v>369</v>
      </c>
      <c r="B185" s="26"/>
      <c r="C185" s="26"/>
      <c r="D185" s="26"/>
      <c r="E185" s="26"/>
      <c r="F185" s="26"/>
      <c r="G185" s="26"/>
      <c r="H185" s="26"/>
      <c r="I185" s="25"/>
    </row>
    <row r="186" spans="1:9" ht="18.75" x14ac:dyDescent="0.3">
      <c r="A186" s="17"/>
      <c r="B186" s="54" t="s">
        <v>759</v>
      </c>
      <c r="C186" s="26">
        <v>1.5</v>
      </c>
      <c r="D186" s="33">
        <v>8</v>
      </c>
      <c r="E186" s="37">
        <v>0.3</v>
      </c>
      <c r="F186" s="33">
        <f t="shared" ref="F186:F194" si="39">F164</f>
        <v>53</v>
      </c>
      <c r="G186" s="26">
        <f t="shared" ref="G186:G194" si="40">F186*15</f>
        <v>795</v>
      </c>
      <c r="H186" s="33">
        <v>0</v>
      </c>
      <c r="I186" s="25">
        <f t="shared" ref="I186:I194" si="41">G186*H186</f>
        <v>0</v>
      </c>
    </row>
    <row r="187" spans="1:9" ht="18.75" x14ac:dyDescent="0.3">
      <c r="A187" s="17"/>
      <c r="B187" s="38" t="s">
        <v>758</v>
      </c>
      <c r="C187" s="37"/>
      <c r="D187" s="37">
        <v>10</v>
      </c>
      <c r="E187" s="33">
        <v>0.38</v>
      </c>
      <c r="F187" s="33">
        <f t="shared" si="39"/>
        <v>55</v>
      </c>
      <c r="G187" s="37">
        <f t="shared" si="40"/>
        <v>825</v>
      </c>
      <c r="H187" s="37">
        <v>0</v>
      </c>
      <c r="I187" s="36">
        <f t="shared" si="41"/>
        <v>0</v>
      </c>
    </row>
    <row r="188" spans="1:9" ht="18.75" x14ac:dyDescent="0.3">
      <c r="A188" s="17"/>
      <c r="B188" s="54" t="s">
        <v>757</v>
      </c>
      <c r="C188" s="33">
        <v>2</v>
      </c>
      <c r="D188" s="33">
        <v>8</v>
      </c>
      <c r="E188" s="33">
        <v>0.45</v>
      </c>
      <c r="F188" s="33">
        <f t="shared" si="39"/>
        <v>55</v>
      </c>
      <c r="G188" s="33">
        <f t="shared" si="40"/>
        <v>825</v>
      </c>
      <c r="H188" s="33">
        <v>0</v>
      </c>
      <c r="I188" s="53">
        <f t="shared" si="41"/>
        <v>0</v>
      </c>
    </row>
    <row r="189" spans="1:9" ht="18.75" x14ac:dyDescent="0.3">
      <c r="A189" s="17"/>
      <c r="B189" s="54" t="s">
        <v>756</v>
      </c>
      <c r="C189" s="33"/>
      <c r="D189" s="33">
        <v>10</v>
      </c>
      <c r="E189" s="33">
        <v>0.6</v>
      </c>
      <c r="F189" s="33">
        <f t="shared" si="39"/>
        <v>57</v>
      </c>
      <c r="G189" s="33">
        <f t="shared" si="40"/>
        <v>855</v>
      </c>
      <c r="H189" s="33">
        <v>0</v>
      </c>
      <c r="I189" s="53">
        <f t="shared" si="41"/>
        <v>0</v>
      </c>
    </row>
    <row r="190" spans="1:9" ht="18.75" x14ac:dyDescent="0.3">
      <c r="A190" s="17"/>
      <c r="B190" s="54" t="s">
        <v>755</v>
      </c>
      <c r="C190" s="33">
        <v>2.5</v>
      </c>
      <c r="D190" s="33">
        <v>6</v>
      </c>
      <c r="E190" s="33">
        <v>0.45</v>
      </c>
      <c r="F190" s="33">
        <f t="shared" si="39"/>
        <v>57</v>
      </c>
      <c r="G190" s="33">
        <f t="shared" si="40"/>
        <v>855</v>
      </c>
      <c r="H190" s="33">
        <v>0</v>
      </c>
      <c r="I190" s="53">
        <f t="shared" si="41"/>
        <v>0</v>
      </c>
    </row>
    <row r="191" spans="1:9" ht="18.75" x14ac:dyDescent="0.3">
      <c r="A191" s="17"/>
      <c r="B191" s="54" t="s">
        <v>754</v>
      </c>
      <c r="C191" s="33"/>
      <c r="D191" s="33">
        <v>8</v>
      </c>
      <c r="E191" s="33">
        <v>0.6</v>
      </c>
      <c r="F191" s="33">
        <f t="shared" si="39"/>
        <v>62</v>
      </c>
      <c r="G191" s="33">
        <f t="shared" si="40"/>
        <v>930</v>
      </c>
      <c r="H191" s="33">
        <v>0</v>
      </c>
      <c r="I191" s="53">
        <f t="shared" si="41"/>
        <v>0</v>
      </c>
    </row>
    <row r="192" spans="1:9" ht="18.75" x14ac:dyDescent="0.3">
      <c r="A192" s="17"/>
      <c r="B192" s="54" t="s">
        <v>753</v>
      </c>
      <c r="C192" s="33"/>
      <c r="D192" s="33">
        <v>10</v>
      </c>
      <c r="E192" s="33">
        <v>0.8</v>
      </c>
      <c r="F192" s="33">
        <f t="shared" si="39"/>
        <v>70</v>
      </c>
      <c r="G192" s="33">
        <f t="shared" si="40"/>
        <v>1050</v>
      </c>
      <c r="H192" s="33">
        <v>0</v>
      </c>
      <c r="I192" s="53">
        <f t="shared" si="41"/>
        <v>0</v>
      </c>
    </row>
    <row r="193" spans="1:9" ht="18.75" x14ac:dyDescent="0.3">
      <c r="A193" s="17"/>
      <c r="B193" s="54" t="s">
        <v>752</v>
      </c>
      <c r="C193" s="33">
        <v>3</v>
      </c>
      <c r="D193" s="33">
        <v>6</v>
      </c>
      <c r="E193" s="33">
        <v>0.57999999999999996</v>
      </c>
      <c r="F193" s="33">
        <f t="shared" si="39"/>
        <v>61</v>
      </c>
      <c r="G193" s="33">
        <f t="shared" si="40"/>
        <v>915</v>
      </c>
      <c r="H193" s="33">
        <v>0</v>
      </c>
      <c r="I193" s="53">
        <f t="shared" si="41"/>
        <v>0</v>
      </c>
    </row>
    <row r="194" spans="1:9" ht="19.5" thickBot="1" x14ac:dyDescent="0.35">
      <c r="A194" s="17"/>
      <c r="B194" s="54" t="s">
        <v>751</v>
      </c>
      <c r="C194" s="33"/>
      <c r="D194" s="33">
        <v>8</v>
      </c>
      <c r="E194" s="33">
        <v>0.8</v>
      </c>
      <c r="F194" s="33">
        <f t="shared" si="39"/>
        <v>68</v>
      </c>
      <c r="G194" s="33">
        <f t="shared" si="40"/>
        <v>1020</v>
      </c>
      <c r="H194" s="33">
        <v>0</v>
      </c>
      <c r="I194" s="53">
        <f t="shared" si="41"/>
        <v>0</v>
      </c>
    </row>
    <row r="195" spans="1:9" ht="18.75" x14ac:dyDescent="0.3">
      <c r="A195" s="22" t="s">
        <v>741</v>
      </c>
      <c r="B195" s="19"/>
      <c r="C195" s="19"/>
      <c r="D195" s="19"/>
      <c r="E195" s="19"/>
      <c r="F195" s="19"/>
      <c r="G195" s="19"/>
      <c r="H195" s="19"/>
      <c r="I195" s="18"/>
    </row>
    <row r="196" spans="1:9" ht="18.75" x14ac:dyDescent="0.3">
      <c r="A196" s="17" t="s">
        <v>144</v>
      </c>
      <c r="B196" s="26"/>
      <c r="C196" s="26"/>
      <c r="D196" s="26"/>
      <c r="E196" s="26"/>
      <c r="F196" s="26"/>
      <c r="G196" s="26"/>
      <c r="H196" s="26"/>
      <c r="I196" s="25"/>
    </row>
    <row r="197" spans="1:9" ht="18.75" x14ac:dyDescent="0.3">
      <c r="A197" s="17"/>
      <c r="B197" s="54" t="s">
        <v>750</v>
      </c>
      <c r="C197" s="26">
        <v>1.5</v>
      </c>
      <c r="D197" s="33">
        <v>8</v>
      </c>
      <c r="E197" s="37">
        <v>0.3</v>
      </c>
      <c r="F197" s="37">
        <f t="shared" ref="F197:F205" si="42">F175</f>
        <v>50</v>
      </c>
      <c r="G197" s="26">
        <f t="shared" ref="G197:G205" si="43">F197*15</f>
        <v>750</v>
      </c>
      <c r="H197" s="33">
        <v>0</v>
      </c>
      <c r="I197" s="25">
        <f t="shared" ref="I197:I205" si="44">G197*H197</f>
        <v>0</v>
      </c>
    </row>
    <row r="198" spans="1:9" ht="18.75" x14ac:dyDescent="0.3">
      <c r="A198" s="17"/>
      <c r="B198" s="38" t="s">
        <v>749</v>
      </c>
      <c r="C198" s="37"/>
      <c r="D198" s="37">
        <v>10</v>
      </c>
      <c r="E198" s="33">
        <v>0.38</v>
      </c>
      <c r="F198" s="37">
        <f t="shared" si="42"/>
        <v>52</v>
      </c>
      <c r="G198" s="37">
        <f t="shared" si="43"/>
        <v>780</v>
      </c>
      <c r="H198" s="37">
        <v>0</v>
      </c>
      <c r="I198" s="36">
        <f t="shared" si="44"/>
        <v>0</v>
      </c>
    </row>
    <row r="199" spans="1:9" ht="18.75" x14ac:dyDescent="0.3">
      <c r="A199" s="17"/>
      <c r="B199" s="54" t="s">
        <v>748</v>
      </c>
      <c r="C199" s="33">
        <v>2</v>
      </c>
      <c r="D199" s="33">
        <v>8</v>
      </c>
      <c r="E199" s="33">
        <v>0.45</v>
      </c>
      <c r="F199" s="37">
        <f t="shared" si="42"/>
        <v>52</v>
      </c>
      <c r="G199" s="33">
        <f t="shared" si="43"/>
        <v>780</v>
      </c>
      <c r="H199" s="33">
        <v>0</v>
      </c>
      <c r="I199" s="53">
        <f t="shared" si="44"/>
        <v>0</v>
      </c>
    </row>
    <row r="200" spans="1:9" ht="18.75" x14ac:dyDescent="0.3">
      <c r="A200" s="17"/>
      <c r="B200" s="54" t="s">
        <v>747</v>
      </c>
      <c r="C200" s="33"/>
      <c r="D200" s="33">
        <v>10</v>
      </c>
      <c r="E200" s="33">
        <v>0.6</v>
      </c>
      <c r="F200" s="37">
        <f t="shared" si="42"/>
        <v>54</v>
      </c>
      <c r="G200" s="33">
        <f t="shared" si="43"/>
        <v>810</v>
      </c>
      <c r="H200" s="33">
        <v>0</v>
      </c>
      <c r="I200" s="53">
        <f t="shared" si="44"/>
        <v>0</v>
      </c>
    </row>
    <row r="201" spans="1:9" ht="18.75" x14ac:dyDescent="0.3">
      <c r="A201" s="17"/>
      <c r="B201" s="54" t="s">
        <v>746</v>
      </c>
      <c r="C201" s="33">
        <v>2.5</v>
      </c>
      <c r="D201" s="33">
        <v>6</v>
      </c>
      <c r="E201" s="33">
        <v>0.45</v>
      </c>
      <c r="F201" s="37">
        <f t="shared" si="42"/>
        <v>54</v>
      </c>
      <c r="G201" s="33">
        <f t="shared" si="43"/>
        <v>810</v>
      </c>
      <c r="H201" s="33">
        <v>0</v>
      </c>
      <c r="I201" s="53">
        <f t="shared" si="44"/>
        <v>0</v>
      </c>
    </row>
    <row r="202" spans="1:9" ht="18.75" x14ac:dyDescent="0.3">
      <c r="A202" s="17"/>
      <c r="B202" s="54" t="s">
        <v>745</v>
      </c>
      <c r="C202" s="33"/>
      <c r="D202" s="33">
        <v>8</v>
      </c>
      <c r="E202" s="33">
        <v>0.6</v>
      </c>
      <c r="F202" s="37">
        <f t="shared" si="42"/>
        <v>59</v>
      </c>
      <c r="G202" s="33">
        <f t="shared" si="43"/>
        <v>885</v>
      </c>
      <c r="H202" s="33">
        <v>0</v>
      </c>
      <c r="I202" s="53">
        <f t="shared" si="44"/>
        <v>0</v>
      </c>
    </row>
    <row r="203" spans="1:9" ht="18.75" x14ac:dyDescent="0.3">
      <c r="A203" s="17"/>
      <c r="B203" s="54" t="s">
        <v>744</v>
      </c>
      <c r="C203" s="33"/>
      <c r="D203" s="33">
        <v>10</v>
      </c>
      <c r="E203" s="33">
        <v>0.8</v>
      </c>
      <c r="F203" s="37">
        <f t="shared" si="42"/>
        <v>66</v>
      </c>
      <c r="G203" s="33">
        <f t="shared" si="43"/>
        <v>990</v>
      </c>
      <c r="H203" s="33">
        <v>0</v>
      </c>
      <c r="I203" s="53">
        <f t="shared" si="44"/>
        <v>0</v>
      </c>
    </row>
    <row r="204" spans="1:9" ht="18.75" x14ac:dyDescent="0.3">
      <c r="A204" s="17"/>
      <c r="B204" s="54" t="s">
        <v>743</v>
      </c>
      <c r="C204" s="33">
        <v>3</v>
      </c>
      <c r="D204" s="33">
        <v>6</v>
      </c>
      <c r="E204" s="33">
        <v>0.57999999999999996</v>
      </c>
      <c r="F204" s="37">
        <f t="shared" si="42"/>
        <v>58</v>
      </c>
      <c r="G204" s="33">
        <f t="shared" si="43"/>
        <v>870</v>
      </c>
      <c r="H204" s="33">
        <v>0</v>
      </c>
      <c r="I204" s="53">
        <f t="shared" si="44"/>
        <v>0</v>
      </c>
    </row>
    <row r="205" spans="1:9" ht="19.5" thickBot="1" x14ac:dyDescent="0.35">
      <c r="A205" s="17"/>
      <c r="B205" s="54" t="s">
        <v>742</v>
      </c>
      <c r="C205" s="33"/>
      <c r="D205" s="33">
        <v>8</v>
      </c>
      <c r="E205" s="33">
        <v>0.8</v>
      </c>
      <c r="F205" s="37">
        <f t="shared" si="42"/>
        <v>64</v>
      </c>
      <c r="G205" s="33">
        <f t="shared" si="43"/>
        <v>960</v>
      </c>
      <c r="H205" s="33">
        <v>0</v>
      </c>
      <c r="I205" s="53">
        <f t="shared" si="44"/>
        <v>0</v>
      </c>
    </row>
    <row r="206" spans="1:9" ht="18.75" x14ac:dyDescent="0.3">
      <c r="A206" s="22" t="s">
        <v>741</v>
      </c>
      <c r="B206" s="19"/>
      <c r="C206" s="19"/>
      <c r="D206" s="19"/>
      <c r="E206" s="19"/>
      <c r="F206" s="19"/>
      <c r="G206" s="19"/>
      <c r="H206" s="19"/>
      <c r="I206" s="18"/>
    </row>
    <row r="207" spans="1:9" ht="18.75" x14ac:dyDescent="0.3">
      <c r="A207" s="17" t="s">
        <v>369</v>
      </c>
      <c r="B207" s="26"/>
      <c r="C207" s="26"/>
      <c r="D207" s="26"/>
      <c r="E207" s="26"/>
      <c r="F207" s="26"/>
      <c r="G207" s="26"/>
      <c r="H207" s="26"/>
      <c r="I207" s="25"/>
    </row>
    <row r="208" spans="1:9" ht="18.75" x14ac:dyDescent="0.3">
      <c r="A208" s="17"/>
      <c r="B208" s="54" t="s">
        <v>740</v>
      </c>
      <c r="C208" s="26">
        <v>1.5</v>
      </c>
      <c r="D208" s="33">
        <v>8</v>
      </c>
      <c r="E208" s="37">
        <v>0.3</v>
      </c>
      <c r="F208" s="33">
        <f t="shared" ref="F208:F216" si="45">F186</f>
        <v>53</v>
      </c>
      <c r="G208" s="26">
        <f t="shared" ref="G208:G216" si="46">F208*15</f>
        <v>795</v>
      </c>
      <c r="H208" s="33">
        <v>0</v>
      </c>
      <c r="I208" s="25">
        <f t="shared" ref="I208:I216" si="47">G208*H208</f>
        <v>0</v>
      </c>
    </row>
    <row r="209" spans="1:9" ht="18.75" x14ac:dyDescent="0.3">
      <c r="A209" s="17"/>
      <c r="B209" s="38" t="s">
        <v>739</v>
      </c>
      <c r="C209" s="37"/>
      <c r="D209" s="33">
        <v>10</v>
      </c>
      <c r="E209" s="33">
        <v>0.38</v>
      </c>
      <c r="F209" s="33">
        <f t="shared" si="45"/>
        <v>55</v>
      </c>
      <c r="G209" s="37">
        <f t="shared" si="46"/>
        <v>825</v>
      </c>
      <c r="H209" s="37">
        <v>0</v>
      </c>
      <c r="I209" s="36">
        <f t="shared" si="47"/>
        <v>0</v>
      </c>
    </row>
    <row r="210" spans="1:9" ht="18.75" x14ac:dyDescent="0.3">
      <c r="A210" s="17"/>
      <c r="B210" s="54" t="s">
        <v>738</v>
      </c>
      <c r="C210" s="33">
        <v>2</v>
      </c>
      <c r="D210" s="33">
        <v>8</v>
      </c>
      <c r="E210" s="33">
        <v>0.45</v>
      </c>
      <c r="F210" s="33">
        <f t="shared" si="45"/>
        <v>55</v>
      </c>
      <c r="G210" s="33">
        <f t="shared" si="46"/>
        <v>825</v>
      </c>
      <c r="H210" s="33">
        <v>0</v>
      </c>
      <c r="I210" s="53">
        <f t="shared" si="47"/>
        <v>0</v>
      </c>
    </row>
    <row r="211" spans="1:9" ht="18.75" x14ac:dyDescent="0.3">
      <c r="A211" s="17"/>
      <c r="B211" s="54" t="s">
        <v>737</v>
      </c>
      <c r="C211" s="33"/>
      <c r="D211" s="33">
        <v>10</v>
      </c>
      <c r="E211" s="33">
        <v>0.6</v>
      </c>
      <c r="F211" s="33">
        <f t="shared" si="45"/>
        <v>57</v>
      </c>
      <c r="G211" s="33">
        <f t="shared" si="46"/>
        <v>855</v>
      </c>
      <c r="H211" s="33">
        <v>0</v>
      </c>
      <c r="I211" s="53">
        <f t="shared" si="47"/>
        <v>0</v>
      </c>
    </row>
    <row r="212" spans="1:9" ht="18.75" x14ac:dyDescent="0.3">
      <c r="A212" s="17"/>
      <c r="B212" s="54" t="s">
        <v>736</v>
      </c>
      <c r="C212" s="33">
        <v>2.5</v>
      </c>
      <c r="D212" s="33">
        <v>6</v>
      </c>
      <c r="E212" s="33">
        <v>0.45</v>
      </c>
      <c r="F212" s="33">
        <f t="shared" si="45"/>
        <v>57</v>
      </c>
      <c r="G212" s="33">
        <f t="shared" si="46"/>
        <v>855</v>
      </c>
      <c r="H212" s="33">
        <v>0</v>
      </c>
      <c r="I212" s="53">
        <f t="shared" si="47"/>
        <v>0</v>
      </c>
    </row>
    <row r="213" spans="1:9" ht="18.75" x14ac:dyDescent="0.3">
      <c r="A213" s="17"/>
      <c r="B213" s="54" t="s">
        <v>735</v>
      </c>
      <c r="C213" s="33"/>
      <c r="D213" s="33">
        <v>8</v>
      </c>
      <c r="E213" s="33">
        <v>0.6</v>
      </c>
      <c r="F213" s="33">
        <f t="shared" si="45"/>
        <v>62</v>
      </c>
      <c r="G213" s="33">
        <f t="shared" si="46"/>
        <v>930</v>
      </c>
      <c r="H213" s="33">
        <v>0</v>
      </c>
      <c r="I213" s="53">
        <f t="shared" si="47"/>
        <v>0</v>
      </c>
    </row>
    <row r="214" spans="1:9" ht="18.75" x14ac:dyDescent="0.3">
      <c r="A214" s="17"/>
      <c r="B214" s="54" t="s">
        <v>734</v>
      </c>
      <c r="C214" s="33"/>
      <c r="D214" s="33">
        <v>10</v>
      </c>
      <c r="E214" s="33">
        <v>0.8</v>
      </c>
      <c r="F214" s="33">
        <f t="shared" si="45"/>
        <v>70</v>
      </c>
      <c r="G214" s="33">
        <f t="shared" si="46"/>
        <v>1050</v>
      </c>
      <c r="H214" s="33">
        <v>0</v>
      </c>
      <c r="I214" s="53">
        <f t="shared" si="47"/>
        <v>0</v>
      </c>
    </row>
    <row r="215" spans="1:9" ht="18.75" x14ac:dyDescent="0.3">
      <c r="A215" s="17"/>
      <c r="B215" s="54" t="s">
        <v>733</v>
      </c>
      <c r="C215" s="33">
        <v>3</v>
      </c>
      <c r="D215" s="33">
        <v>6</v>
      </c>
      <c r="E215" s="33">
        <v>0.57999999999999996</v>
      </c>
      <c r="F215" s="33">
        <f t="shared" si="45"/>
        <v>61</v>
      </c>
      <c r="G215" s="33">
        <f t="shared" si="46"/>
        <v>915</v>
      </c>
      <c r="H215" s="33">
        <v>0</v>
      </c>
      <c r="I215" s="53">
        <f t="shared" si="47"/>
        <v>0</v>
      </c>
    </row>
    <row r="216" spans="1:9" ht="19.5" thickBot="1" x14ac:dyDescent="0.35">
      <c r="A216" s="17"/>
      <c r="B216" s="54" t="s">
        <v>732</v>
      </c>
      <c r="C216" s="33"/>
      <c r="D216" s="33">
        <v>8</v>
      </c>
      <c r="E216" s="33">
        <v>0.8</v>
      </c>
      <c r="F216" s="33">
        <f t="shared" si="45"/>
        <v>68</v>
      </c>
      <c r="G216" s="33">
        <f t="shared" si="46"/>
        <v>1020</v>
      </c>
      <c r="H216" s="33">
        <v>0</v>
      </c>
      <c r="I216" s="53">
        <f t="shared" si="47"/>
        <v>0</v>
      </c>
    </row>
    <row r="217" spans="1:9" ht="18.75" x14ac:dyDescent="0.3">
      <c r="A217" s="22" t="s">
        <v>722</v>
      </c>
      <c r="B217" s="19"/>
      <c r="C217" s="19"/>
      <c r="D217" s="19"/>
      <c r="E217" s="19"/>
      <c r="F217" s="19"/>
      <c r="G217" s="19"/>
      <c r="H217" s="19"/>
      <c r="I217" s="18"/>
    </row>
    <row r="218" spans="1:9" ht="18.75" x14ac:dyDescent="0.3">
      <c r="A218" s="17" t="s">
        <v>144</v>
      </c>
      <c r="B218" s="26"/>
      <c r="C218" s="26"/>
      <c r="D218" s="26"/>
      <c r="E218" s="26"/>
      <c r="F218" s="26"/>
      <c r="G218" s="26"/>
      <c r="H218" s="26"/>
      <c r="I218" s="25"/>
    </row>
    <row r="219" spans="1:9" ht="18.75" x14ac:dyDescent="0.3">
      <c r="A219" s="17"/>
      <c r="B219" s="38" t="s">
        <v>731</v>
      </c>
      <c r="C219" s="37">
        <v>1.5</v>
      </c>
      <c r="D219" s="37">
        <v>8</v>
      </c>
      <c r="E219" s="37">
        <v>0.3</v>
      </c>
      <c r="F219" s="37">
        <f t="shared" ref="F219:F227" si="48">F197</f>
        <v>50</v>
      </c>
      <c r="G219" s="37">
        <f t="shared" ref="G219:G227" si="49">F219*15</f>
        <v>750</v>
      </c>
      <c r="H219" s="37">
        <v>0</v>
      </c>
      <c r="I219" s="36">
        <f t="shared" ref="I219:I227" si="50">G219*H219</f>
        <v>0</v>
      </c>
    </row>
    <row r="220" spans="1:9" ht="18.75" x14ac:dyDescent="0.3">
      <c r="A220" s="17"/>
      <c r="B220" s="54" t="s">
        <v>730</v>
      </c>
      <c r="C220" s="33"/>
      <c r="D220" s="33">
        <v>10</v>
      </c>
      <c r="E220" s="33">
        <v>0.38</v>
      </c>
      <c r="F220" s="37">
        <f t="shared" si="48"/>
        <v>52</v>
      </c>
      <c r="G220" s="33">
        <f t="shared" si="49"/>
        <v>780</v>
      </c>
      <c r="H220" s="33">
        <v>0</v>
      </c>
      <c r="I220" s="53">
        <f t="shared" si="50"/>
        <v>0</v>
      </c>
    </row>
    <row r="221" spans="1:9" ht="18.75" x14ac:dyDescent="0.3">
      <c r="A221" s="17"/>
      <c r="B221" s="54" t="s">
        <v>729</v>
      </c>
      <c r="C221" s="33">
        <v>2</v>
      </c>
      <c r="D221" s="33">
        <v>8</v>
      </c>
      <c r="E221" s="33">
        <v>0.45</v>
      </c>
      <c r="F221" s="37">
        <f t="shared" si="48"/>
        <v>52</v>
      </c>
      <c r="G221" s="33">
        <f t="shared" si="49"/>
        <v>780</v>
      </c>
      <c r="H221" s="33">
        <v>0</v>
      </c>
      <c r="I221" s="53">
        <f t="shared" si="50"/>
        <v>0</v>
      </c>
    </row>
    <row r="222" spans="1:9" ht="18.75" x14ac:dyDescent="0.3">
      <c r="A222" s="17"/>
      <c r="B222" s="54" t="s">
        <v>728</v>
      </c>
      <c r="C222" s="33"/>
      <c r="D222" s="33">
        <v>10</v>
      </c>
      <c r="E222" s="33">
        <v>0.6</v>
      </c>
      <c r="F222" s="37">
        <f t="shared" si="48"/>
        <v>54</v>
      </c>
      <c r="G222" s="33">
        <f t="shared" si="49"/>
        <v>810</v>
      </c>
      <c r="H222" s="33">
        <v>0</v>
      </c>
      <c r="I222" s="53">
        <f t="shared" si="50"/>
        <v>0</v>
      </c>
    </row>
    <row r="223" spans="1:9" ht="18.75" x14ac:dyDescent="0.3">
      <c r="A223" s="17"/>
      <c r="B223" s="54" t="s">
        <v>727</v>
      </c>
      <c r="C223" s="33">
        <v>2.5</v>
      </c>
      <c r="D223" s="33">
        <v>6</v>
      </c>
      <c r="E223" s="33">
        <v>0.45</v>
      </c>
      <c r="F223" s="37">
        <f t="shared" si="48"/>
        <v>54</v>
      </c>
      <c r="G223" s="33">
        <f t="shared" si="49"/>
        <v>810</v>
      </c>
      <c r="H223" s="33">
        <v>0</v>
      </c>
      <c r="I223" s="53">
        <f t="shared" si="50"/>
        <v>0</v>
      </c>
    </row>
    <row r="224" spans="1:9" ht="18.75" x14ac:dyDescent="0.3">
      <c r="A224" s="17"/>
      <c r="B224" s="54" t="s">
        <v>726</v>
      </c>
      <c r="C224" s="33"/>
      <c r="D224" s="33">
        <v>8</v>
      </c>
      <c r="E224" s="33">
        <v>0.6</v>
      </c>
      <c r="F224" s="37">
        <f t="shared" si="48"/>
        <v>59</v>
      </c>
      <c r="G224" s="33">
        <f t="shared" si="49"/>
        <v>885</v>
      </c>
      <c r="H224" s="33">
        <v>0</v>
      </c>
      <c r="I224" s="53">
        <f t="shared" si="50"/>
        <v>0</v>
      </c>
    </row>
    <row r="225" spans="1:9" ht="18.75" x14ac:dyDescent="0.3">
      <c r="A225" s="17"/>
      <c r="B225" s="54" t="s">
        <v>725</v>
      </c>
      <c r="C225" s="33"/>
      <c r="D225" s="33">
        <v>10</v>
      </c>
      <c r="E225" s="33">
        <v>0.8</v>
      </c>
      <c r="F225" s="37">
        <f t="shared" si="48"/>
        <v>66</v>
      </c>
      <c r="G225" s="33">
        <f t="shared" si="49"/>
        <v>990</v>
      </c>
      <c r="H225" s="33">
        <v>0</v>
      </c>
      <c r="I225" s="53">
        <f t="shared" si="50"/>
        <v>0</v>
      </c>
    </row>
    <row r="226" spans="1:9" ht="18.75" x14ac:dyDescent="0.3">
      <c r="A226" s="17"/>
      <c r="B226" s="54" t="s">
        <v>724</v>
      </c>
      <c r="C226" s="33">
        <v>3</v>
      </c>
      <c r="D226" s="33">
        <v>6</v>
      </c>
      <c r="E226" s="33">
        <v>0.57999999999999996</v>
      </c>
      <c r="F226" s="37">
        <f t="shared" si="48"/>
        <v>58</v>
      </c>
      <c r="G226" s="33">
        <f t="shared" si="49"/>
        <v>870</v>
      </c>
      <c r="H226" s="33">
        <v>0</v>
      </c>
      <c r="I226" s="53">
        <f t="shared" si="50"/>
        <v>0</v>
      </c>
    </row>
    <row r="227" spans="1:9" ht="19.5" thickBot="1" x14ac:dyDescent="0.35">
      <c r="A227" s="17"/>
      <c r="B227" s="54" t="s">
        <v>723</v>
      </c>
      <c r="C227" s="33"/>
      <c r="D227" s="33">
        <v>8</v>
      </c>
      <c r="E227" s="33">
        <v>0.8</v>
      </c>
      <c r="F227" s="37">
        <f t="shared" si="48"/>
        <v>64</v>
      </c>
      <c r="G227" s="33">
        <f t="shared" si="49"/>
        <v>960</v>
      </c>
      <c r="H227" s="33">
        <v>0</v>
      </c>
      <c r="I227" s="53">
        <f t="shared" si="50"/>
        <v>0</v>
      </c>
    </row>
    <row r="228" spans="1:9" ht="18.75" x14ac:dyDescent="0.3">
      <c r="A228" s="22" t="s">
        <v>722</v>
      </c>
      <c r="B228" s="19"/>
      <c r="C228" s="19"/>
      <c r="D228" s="19"/>
      <c r="E228" s="19"/>
      <c r="F228" s="19"/>
      <c r="G228" s="19"/>
      <c r="H228" s="19"/>
      <c r="I228" s="18"/>
    </row>
    <row r="229" spans="1:9" ht="18.75" x14ac:dyDescent="0.3">
      <c r="A229" s="17" t="s">
        <v>369</v>
      </c>
      <c r="B229" s="26"/>
      <c r="C229" s="26"/>
      <c r="D229" s="26"/>
      <c r="E229" s="26"/>
      <c r="F229" s="26"/>
      <c r="G229" s="26"/>
      <c r="H229" s="26"/>
      <c r="I229" s="25"/>
    </row>
    <row r="230" spans="1:9" ht="18.75" x14ac:dyDescent="0.3">
      <c r="A230" s="17"/>
      <c r="B230" s="38" t="s">
        <v>721</v>
      </c>
      <c r="C230" s="37">
        <v>1.5</v>
      </c>
      <c r="D230" s="37">
        <v>8</v>
      </c>
      <c r="E230" s="37">
        <v>0.3</v>
      </c>
      <c r="F230" s="37">
        <f t="shared" ref="F230:F238" si="51">F208</f>
        <v>53</v>
      </c>
      <c r="G230" s="37">
        <f t="shared" ref="G230:G238" si="52">F230*15</f>
        <v>795</v>
      </c>
      <c r="H230" s="37">
        <v>0</v>
      </c>
      <c r="I230" s="36">
        <f t="shared" ref="I230:I238" si="53">G230*H230</f>
        <v>0</v>
      </c>
    </row>
    <row r="231" spans="1:9" ht="18.75" x14ac:dyDescent="0.3">
      <c r="A231" s="17"/>
      <c r="B231" s="54" t="s">
        <v>720</v>
      </c>
      <c r="C231" s="33"/>
      <c r="D231" s="33">
        <v>10</v>
      </c>
      <c r="E231" s="33">
        <v>0.38</v>
      </c>
      <c r="F231" s="37">
        <f t="shared" si="51"/>
        <v>55</v>
      </c>
      <c r="G231" s="33">
        <f t="shared" si="52"/>
        <v>825</v>
      </c>
      <c r="H231" s="33">
        <v>0</v>
      </c>
      <c r="I231" s="53">
        <f t="shared" si="53"/>
        <v>0</v>
      </c>
    </row>
    <row r="232" spans="1:9" ht="18.75" x14ac:dyDescent="0.3">
      <c r="A232" s="17"/>
      <c r="B232" s="54" t="s">
        <v>719</v>
      </c>
      <c r="C232" s="33">
        <v>2</v>
      </c>
      <c r="D232" s="33">
        <v>8</v>
      </c>
      <c r="E232" s="33">
        <v>0.45</v>
      </c>
      <c r="F232" s="37">
        <f t="shared" si="51"/>
        <v>55</v>
      </c>
      <c r="G232" s="33">
        <f t="shared" si="52"/>
        <v>825</v>
      </c>
      <c r="H232" s="33">
        <v>0</v>
      </c>
      <c r="I232" s="53">
        <f t="shared" si="53"/>
        <v>0</v>
      </c>
    </row>
    <row r="233" spans="1:9" ht="18.75" x14ac:dyDescent="0.3">
      <c r="A233" s="17"/>
      <c r="B233" s="54" t="s">
        <v>718</v>
      </c>
      <c r="C233" s="33"/>
      <c r="D233" s="33">
        <v>10</v>
      </c>
      <c r="E233" s="33">
        <v>0.6</v>
      </c>
      <c r="F233" s="37">
        <f t="shared" si="51"/>
        <v>57</v>
      </c>
      <c r="G233" s="33">
        <f t="shared" si="52"/>
        <v>855</v>
      </c>
      <c r="H233" s="33">
        <v>0</v>
      </c>
      <c r="I233" s="53">
        <f t="shared" si="53"/>
        <v>0</v>
      </c>
    </row>
    <row r="234" spans="1:9" ht="18.75" x14ac:dyDescent="0.3">
      <c r="A234" s="17"/>
      <c r="B234" s="54" t="s">
        <v>717</v>
      </c>
      <c r="C234" s="33">
        <v>2.5</v>
      </c>
      <c r="D234" s="33">
        <v>6</v>
      </c>
      <c r="E234" s="33">
        <v>0.45</v>
      </c>
      <c r="F234" s="37">
        <f t="shared" si="51"/>
        <v>57</v>
      </c>
      <c r="G234" s="33">
        <f t="shared" si="52"/>
        <v>855</v>
      </c>
      <c r="H234" s="33">
        <v>0</v>
      </c>
      <c r="I234" s="53">
        <f t="shared" si="53"/>
        <v>0</v>
      </c>
    </row>
    <row r="235" spans="1:9" ht="18.75" x14ac:dyDescent="0.3">
      <c r="A235" s="17"/>
      <c r="B235" s="54" t="s">
        <v>716</v>
      </c>
      <c r="C235" s="33"/>
      <c r="D235" s="33">
        <v>8</v>
      </c>
      <c r="E235" s="33">
        <v>0.6</v>
      </c>
      <c r="F235" s="37">
        <f t="shared" si="51"/>
        <v>62</v>
      </c>
      <c r="G235" s="33">
        <f t="shared" si="52"/>
        <v>930</v>
      </c>
      <c r="H235" s="33">
        <v>0</v>
      </c>
      <c r="I235" s="53">
        <f t="shared" si="53"/>
        <v>0</v>
      </c>
    </row>
    <row r="236" spans="1:9" ht="18.75" x14ac:dyDescent="0.3">
      <c r="A236" s="17"/>
      <c r="B236" s="54" t="s">
        <v>715</v>
      </c>
      <c r="C236" s="33"/>
      <c r="D236" s="33">
        <v>10</v>
      </c>
      <c r="E236" s="33">
        <v>0.8</v>
      </c>
      <c r="F236" s="37">
        <f t="shared" si="51"/>
        <v>70</v>
      </c>
      <c r="G236" s="33">
        <f t="shared" si="52"/>
        <v>1050</v>
      </c>
      <c r="H236" s="33">
        <v>0</v>
      </c>
      <c r="I236" s="53">
        <f t="shared" si="53"/>
        <v>0</v>
      </c>
    </row>
    <row r="237" spans="1:9" ht="18.75" x14ac:dyDescent="0.3">
      <c r="A237" s="17"/>
      <c r="B237" s="54" t="s">
        <v>714</v>
      </c>
      <c r="C237" s="33">
        <v>3</v>
      </c>
      <c r="D237" s="33">
        <v>6</v>
      </c>
      <c r="E237" s="33">
        <v>0.57999999999999996</v>
      </c>
      <c r="F237" s="37">
        <f t="shared" si="51"/>
        <v>61</v>
      </c>
      <c r="G237" s="33">
        <f t="shared" si="52"/>
        <v>915</v>
      </c>
      <c r="H237" s="33">
        <v>0</v>
      </c>
      <c r="I237" s="53">
        <f t="shared" si="53"/>
        <v>0</v>
      </c>
    </row>
    <row r="238" spans="1:9" ht="19.5" thickBot="1" x14ac:dyDescent="0.35">
      <c r="A238" s="17"/>
      <c r="B238" s="54" t="s">
        <v>713</v>
      </c>
      <c r="C238" s="33"/>
      <c r="D238" s="33">
        <v>8</v>
      </c>
      <c r="E238" s="33">
        <v>0.8</v>
      </c>
      <c r="F238" s="37">
        <f t="shared" si="51"/>
        <v>68</v>
      </c>
      <c r="G238" s="33">
        <f t="shared" si="52"/>
        <v>1020</v>
      </c>
      <c r="H238" s="33">
        <v>0</v>
      </c>
      <c r="I238" s="53">
        <f t="shared" si="53"/>
        <v>0</v>
      </c>
    </row>
    <row r="239" spans="1:9" ht="18.75" x14ac:dyDescent="0.3">
      <c r="A239" s="22" t="s">
        <v>983</v>
      </c>
      <c r="B239" s="93"/>
      <c r="C239" s="76"/>
      <c r="D239" s="76"/>
      <c r="E239" s="76"/>
      <c r="F239" s="76"/>
      <c r="G239" s="76"/>
      <c r="H239" s="76"/>
      <c r="I239" s="80"/>
    </row>
    <row r="240" spans="1:9" ht="18.75" x14ac:dyDescent="0.3">
      <c r="A240" s="17" t="s">
        <v>121</v>
      </c>
      <c r="B240" s="100"/>
      <c r="C240" s="101"/>
      <c r="D240" s="101"/>
      <c r="E240" s="101"/>
      <c r="F240" s="101"/>
      <c r="G240" s="101"/>
      <c r="H240" s="101"/>
      <c r="I240" s="78"/>
    </row>
    <row r="241" spans="1:9" ht="18.75" x14ac:dyDescent="0.3">
      <c r="A241" s="17" t="s">
        <v>24</v>
      </c>
      <c r="B241" s="56" t="s">
        <v>958</v>
      </c>
      <c r="C241" s="33">
        <v>1.5</v>
      </c>
      <c r="D241" s="33">
        <v>10</v>
      </c>
      <c r="E241" s="33">
        <v>0.22</v>
      </c>
      <c r="F241" s="33">
        <f>F20+7</f>
        <v>46</v>
      </c>
      <c r="G241" s="33">
        <f t="shared" ref="G241:G246" si="54">F241*15</f>
        <v>690</v>
      </c>
      <c r="H241" s="37">
        <v>0</v>
      </c>
      <c r="I241" s="36">
        <f t="shared" ref="I241:I246" si="55">G241*H241</f>
        <v>0</v>
      </c>
    </row>
    <row r="242" spans="1:9" ht="18.75" x14ac:dyDescent="0.3">
      <c r="A242" s="81"/>
      <c r="B242" s="56" t="s">
        <v>957</v>
      </c>
      <c r="C242" s="33">
        <v>2</v>
      </c>
      <c r="D242" s="33">
        <v>8</v>
      </c>
      <c r="E242" s="33">
        <v>0.35</v>
      </c>
      <c r="F242" s="33">
        <f>F22+7</f>
        <v>47</v>
      </c>
      <c r="G242" s="33">
        <f t="shared" si="54"/>
        <v>705</v>
      </c>
      <c r="H242" s="37">
        <v>0</v>
      </c>
      <c r="I242" s="36">
        <f t="shared" si="55"/>
        <v>0</v>
      </c>
    </row>
    <row r="243" spans="1:9" ht="18.75" x14ac:dyDescent="0.3">
      <c r="A243" s="81"/>
      <c r="B243" s="56" t="s">
        <v>959</v>
      </c>
      <c r="C243" s="33"/>
      <c r="D243" s="33">
        <v>10</v>
      </c>
      <c r="E243" s="33">
        <v>0.45</v>
      </c>
      <c r="F243" s="33">
        <f>F23+8</f>
        <v>49</v>
      </c>
      <c r="G243" s="33">
        <f t="shared" si="54"/>
        <v>735</v>
      </c>
      <c r="H243" s="37">
        <v>0</v>
      </c>
      <c r="I243" s="36">
        <f t="shared" si="55"/>
        <v>0</v>
      </c>
    </row>
    <row r="244" spans="1:9" ht="18.75" x14ac:dyDescent="0.3">
      <c r="A244" s="81"/>
      <c r="B244" s="56" t="s">
        <v>960</v>
      </c>
      <c r="C244" s="33">
        <v>2.5</v>
      </c>
      <c r="D244" s="33">
        <v>8</v>
      </c>
      <c r="E244" s="33">
        <v>0.55000000000000004</v>
      </c>
      <c r="F244" s="33">
        <f>F24+8</f>
        <v>50</v>
      </c>
      <c r="G244" s="33">
        <f t="shared" si="54"/>
        <v>750</v>
      </c>
      <c r="H244" s="37">
        <v>0</v>
      </c>
      <c r="I244" s="36">
        <f t="shared" si="55"/>
        <v>0</v>
      </c>
    </row>
    <row r="245" spans="1:9" ht="18.75" x14ac:dyDescent="0.3">
      <c r="A245" s="81"/>
      <c r="B245" s="56" t="s">
        <v>961</v>
      </c>
      <c r="C245" s="33">
        <v>3</v>
      </c>
      <c r="D245" s="33">
        <v>6</v>
      </c>
      <c r="E245" s="33">
        <v>0.55000000000000004</v>
      </c>
      <c r="F245" s="33">
        <f>F27+8</f>
        <v>54</v>
      </c>
      <c r="G245" s="33">
        <f t="shared" si="54"/>
        <v>810</v>
      </c>
      <c r="H245" s="37">
        <v>0</v>
      </c>
      <c r="I245" s="36">
        <f t="shared" si="55"/>
        <v>0</v>
      </c>
    </row>
    <row r="246" spans="1:9" ht="19.5" thickBot="1" x14ac:dyDescent="0.35">
      <c r="A246" s="94"/>
      <c r="B246" s="42" t="s">
        <v>962</v>
      </c>
      <c r="C246" s="29"/>
      <c r="D246" s="29">
        <v>8</v>
      </c>
      <c r="E246" s="29">
        <v>0.65</v>
      </c>
      <c r="F246" s="29">
        <f>F28+9</f>
        <v>60</v>
      </c>
      <c r="G246" s="29">
        <f t="shared" si="54"/>
        <v>900</v>
      </c>
      <c r="H246" s="28">
        <v>0</v>
      </c>
      <c r="I246" s="27">
        <f t="shared" si="55"/>
        <v>0</v>
      </c>
    </row>
    <row r="247" spans="1:9" ht="18.75" x14ac:dyDescent="0.3">
      <c r="A247" s="22" t="s">
        <v>983</v>
      </c>
      <c r="B247" s="77"/>
      <c r="C247" s="77"/>
      <c r="D247" s="77"/>
      <c r="E247" s="77"/>
      <c r="F247" s="77"/>
      <c r="G247" s="77"/>
      <c r="H247" s="77"/>
      <c r="I247" s="79"/>
    </row>
    <row r="248" spans="1:9" ht="18.75" x14ac:dyDescent="0.3">
      <c r="A248" s="17" t="s">
        <v>144</v>
      </c>
      <c r="B248" s="75"/>
      <c r="C248" s="75"/>
      <c r="D248" s="75"/>
      <c r="E248" s="75"/>
      <c r="F248" s="75"/>
      <c r="G248" s="75"/>
      <c r="H248" s="75"/>
      <c r="I248" s="78"/>
    </row>
    <row r="249" spans="1:9" ht="18.75" x14ac:dyDescent="0.3">
      <c r="A249" s="17" t="s">
        <v>319</v>
      </c>
      <c r="B249" s="54" t="s">
        <v>963</v>
      </c>
      <c r="C249" s="33">
        <v>1.5</v>
      </c>
      <c r="D249" s="33">
        <v>10</v>
      </c>
      <c r="E249" s="33">
        <v>0.22</v>
      </c>
      <c r="F249" s="33">
        <f t="shared" ref="F249:F254" si="56">F241</f>
        <v>46</v>
      </c>
      <c r="G249" s="33">
        <f t="shared" ref="G249:G254" si="57">F249*15</f>
        <v>690</v>
      </c>
      <c r="H249" s="37">
        <v>0</v>
      </c>
      <c r="I249" s="36">
        <f t="shared" ref="I249:I254" si="58">G249*H249</f>
        <v>0</v>
      </c>
    </row>
    <row r="250" spans="1:9" ht="18.75" x14ac:dyDescent="0.3">
      <c r="A250" s="81"/>
      <c r="B250" s="54" t="s">
        <v>964</v>
      </c>
      <c r="C250" s="33">
        <v>2</v>
      </c>
      <c r="D250" s="33">
        <v>8</v>
      </c>
      <c r="E250" s="33">
        <v>0.35</v>
      </c>
      <c r="F250" s="33">
        <f t="shared" si="56"/>
        <v>47</v>
      </c>
      <c r="G250" s="33">
        <f t="shared" si="57"/>
        <v>705</v>
      </c>
      <c r="H250" s="37">
        <v>0</v>
      </c>
      <c r="I250" s="36">
        <f t="shared" si="58"/>
        <v>0</v>
      </c>
    </row>
    <row r="251" spans="1:9" ht="18.75" x14ac:dyDescent="0.3">
      <c r="A251" s="81"/>
      <c r="B251" s="54" t="s">
        <v>965</v>
      </c>
      <c r="C251" s="33"/>
      <c r="D251" s="33">
        <v>10</v>
      </c>
      <c r="E251" s="33">
        <v>0.45</v>
      </c>
      <c r="F251" s="33">
        <f t="shared" si="56"/>
        <v>49</v>
      </c>
      <c r="G251" s="33">
        <f t="shared" si="57"/>
        <v>735</v>
      </c>
      <c r="H251" s="37">
        <v>0</v>
      </c>
      <c r="I251" s="36">
        <f t="shared" si="58"/>
        <v>0</v>
      </c>
    </row>
    <row r="252" spans="1:9" ht="18.75" x14ac:dyDescent="0.3">
      <c r="A252" s="81"/>
      <c r="B252" s="54" t="s">
        <v>966</v>
      </c>
      <c r="C252" s="33">
        <v>2.5</v>
      </c>
      <c r="D252" s="33">
        <v>8</v>
      </c>
      <c r="E252" s="33">
        <v>0.55000000000000004</v>
      </c>
      <c r="F252" s="33">
        <f t="shared" si="56"/>
        <v>50</v>
      </c>
      <c r="G252" s="33">
        <f t="shared" si="57"/>
        <v>750</v>
      </c>
      <c r="H252" s="37">
        <v>0</v>
      </c>
      <c r="I252" s="36">
        <f t="shared" si="58"/>
        <v>0</v>
      </c>
    </row>
    <row r="253" spans="1:9" ht="18.75" x14ac:dyDescent="0.3">
      <c r="A253" s="81"/>
      <c r="B253" s="54" t="s">
        <v>967</v>
      </c>
      <c r="C253" s="33">
        <v>3</v>
      </c>
      <c r="D253" s="33">
        <v>6</v>
      </c>
      <c r="E253" s="33">
        <v>0.55000000000000004</v>
      </c>
      <c r="F253" s="33">
        <f t="shared" si="56"/>
        <v>54</v>
      </c>
      <c r="G253" s="33">
        <f t="shared" si="57"/>
        <v>810</v>
      </c>
      <c r="H253" s="37">
        <v>0</v>
      </c>
      <c r="I253" s="36">
        <f t="shared" si="58"/>
        <v>0</v>
      </c>
    </row>
    <row r="254" spans="1:9" ht="19.5" thickBot="1" x14ac:dyDescent="0.35">
      <c r="A254" s="94"/>
      <c r="B254" s="52" t="s">
        <v>968</v>
      </c>
      <c r="C254" s="47"/>
      <c r="D254" s="47">
        <v>8</v>
      </c>
      <c r="E254" s="47">
        <v>0.65</v>
      </c>
      <c r="F254" s="47">
        <f t="shared" si="56"/>
        <v>60</v>
      </c>
      <c r="G254" s="47">
        <f t="shared" si="57"/>
        <v>900</v>
      </c>
      <c r="H254" s="23">
        <v>0</v>
      </c>
      <c r="I254" s="99">
        <f t="shared" si="58"/>
        <v>0</v>
      </c>
    </row>
    <row r="255" spans="1:9" ht="18.75" x14ac:dyDescent="0.3">
      <c r="A255" s="22" t="s">
        <v>982</v>
      </c>
      <c r="B255" s="93"/>
      <c r="C255" s="76"/>
      <c r="D255" s="76"/>
      <c r="E255" s="76"/>
      <c r="F255" s="76"/>
      <c r="G255" s="76"/>
      <c r="H255" s="76"/>
      <c r="I255" s="80"/>
    </row>
    <row r="256" spans="1:9" ht="18.75" x14ac:dyDescent="0.3">
      <c r="A256" s="17" t="s">
        <v>442</v>
      </c>
      <c r="B256" s="100"/>
      <c r="C256" s="101"/>
      <c r="D256" s="101"/>
      <c r="E256" s="101"/>
      <c r="F256" s="101"/>
      <c r="G256" s="101"/>
      <c r="H256" s="101"/>
      <c r="I256" s="78"/>
    </row>
    <row r="257" spans="1:9" ht="18.75" x14ac:dyDescent="0.3">
      <c r="A257" s="81"/>
      <c r="B257" s="56" t="s">
        <v>956</v>
      </c>
      <c r="C257" s="33">
        <v>1.5</v>
      </c>
      <c r="D257" s="33">
        <v>10</v>
      </c>
      <c r="E257" s="33">
        <v>0.22</v>
      </c>
      <c r="F257" s="33">
        <f>F249-3</f>
        <v>43</v>
      </c>
      <c r="G257" s="33">
        <f t="shared" ref="G257:G262" si="59">F257*15</f>
        <v>645</v>
      </c>
      <c r="H257" s="37">
        <v>0</v>
      </c>
      <c r="I257" s="36">
        <f t="shared" ref="I257:I262" si="60">G257*H257</f>
        <v>0</v>
      </c>
    </row>
    <row r="258" spans="1:9" ht="18.75" x14ac:dyDescent="0.3">
      <c r="A258" s="81"/>
      <c r="B258" s="56" t="s">
        <v>969</v>
      </c>
      <c r="C258" s="33">
        <v>2</v>
      </c>
      <c r="D258" s="33">
        <v>8</v>
      </c>
      <c r="E258" s="33">
        <v>0.35</v>
      </c>
      <c r="F258" s="33">
        <f t="shared" ref="F258:F262" si="61">F250-3</f>
        <v>44</v>
      </c>
      <c r="G258" s="33">
        <f t="shared" si="59"/>
        <v>660</v>
      </c>
      <c r="H258" s="37">
        <v>0</v>
      </c>
      <c r="I258" s="36">
        <f t="shared" si="60"/>
        <v>0</v>
      </c>
    </row>
    <row r="259" spans="1:9" ht="18.75" x14ac:dyDescent="0.3">
      <c r="A259" s="81"/>
      <c r="B259" s="56" t="s">
        <v>970</v>
      </c>
      <c r="C259" s="33"/>
      <c r="D259" s="33">
        <v>10</v>
      </c>
      <c r="E259" s="33">
        <v>0.45</v>
      </c>
      <c r="F259" s="33">
        <f t="shared" si="61"/>
        <v>46</v>
      </c>
      <c r="G259" s="33">
        <f t="shared" si="59"/>
        <v>690</v>
      </c>
      <c r="H259" s="37">
        <v>0</v>
      </c>
      <c r="I259" s="36">
        <f t="shared" si="60"/>
        <v>0</v>
      </c>
    </row>
    <row r="260" spans="1:9" ht="18.75" x14ac:dyDescent="0.3">
      <c r="A260" s="81"/>
      <c r="B260" s="56" t="s">
        <v>971</v>
      </c>
      <c r="C260" s="33">
        <v>2.5</v>
      </c>
      <c r="D260" s="33">
        <v>8</v>
      </c>
      <c r="E260" s="33">
        <v>0.55000000000000004</v>
      </c>
      <c r="F260" s="33">
        <f t="shared" si="61"/>
        <v>47</v>
      </c>
      <c r="G260" s="33">
        <f t="shared" si="59"/>
        <v>705</v>
      </c>
      <c r="H260" s="37">
        <v>0</v>
      </c>
      <c r="I260" s="36">
        <f t="shared" si="60"/>
        <v>0</v>
      </c>
    </row>
    <row r="261" spans="1:9" ht="18.75" x14ac:dyDescent="0.3">
      <c r="A261" s="81"/>
      <c r="B261" s="56" t="s">
        <v>972</v>
      </c>
      <c r="C261" s="33">
        <v>3</v>
      </c>
      <c r="D261" s="33">
        <v>6</v>
      </c>
      <c r="E261" s="33">
        <v>0.55000000000000004</v>
      </c>
      <c r="F261" s="33">
        <f t="shared" si="61"/>
        <v>51</v>
      </c>
      <c r="G261" s="33">
        <f t="shared" si="59"/>
        <v>765</v>
      </c>
      <c r="H261" s="37">
        <v>0</v>
      </c>
      <c r="I261" s="36">
        <f t="shared" si="60"/>
        <v>0</v>
      </c>
    </row>
    <row r="262" spans="1:9" ht="19.5" thickBot="1" x14ac:dyDescent="0.35">
      <c r="A262" s="94"/>
      <c r="B262" s="42" t="s">
        <v>973</v>
      </c>
      <c r="C262" s="29"/>
      <c r="D262" s="29">
        <v>8</v>
      </c>
      <c r="E262" s="29">
        <v>0.65</v>
      </c>
      <c r="F262" s="29">
        <f t="shared" si="61"/>
        <v>57</v>
      </c>
      <c r="G262" s="29">
        <f t="shared" si="59"/>
        <v>855</v>
      </c>
      <c r="H262" s="28">
        <v>0</v>
      </c>
      <c r="I262" s="27">
        <f t="shared" si="60"/>
        <v>0</v>
      </c>
    </row>
    <row r="263" spans="1:9" ht="18.75" x14ac:dyDescent="0.3">
      <c r="A263" s="22" t="s">
        <v>982</v>
      </c>
      <c r="B263" s="77"/>
      <c r="C263" s="77"/>
      <c r="D263" s="77"/>
      <c r="E263" s="77"/>
      <c r="F263" s="77"/>
      <c r="G263" s="77"/>
      <c r="H263" s="77"/>
      <c r="I263" s="79"/>
    </row>
    <row r="264" spans="1:9" ht="18.75" x14ac:dyDescent="0.3">
      <c r="A264" s="17" t="s">
        <v>920</v>
      </c>
      <c r="B264" s="75"/>
      <c r="C264" s="75"/>
      <c r="D264" s="75"/>
      <c r="E264" s="75"/>
      <c r="F264" s="75"/>
      <c r="G264" s="75"/>
      <c r="H264" s="75"/>
      <c r="I264" s="78"/>
    </row>
    <row r="265" spans="1:9" ht="18.75" x14ac:dyDescent="0.3">
      <c r="A265" s="81"/>
      <c r="B265" s="54" t="s">
        <v>974</v>
      </c>
      <c r="C265" s="33">
        <v>1.5</v>
      </c>
      <c r="D265" s="33">
        <v>10</v>
      </c>
      <c r="E265" s="33">
        <v>0.22</v>
      </c>
      <c r="F265" s="33">
        <f>F257</f>
        <v>43</v>
      </c>
      <c r="G265" s="33">
        <f>F265*15</f>
        <v>645</v>
      </c>
      <c r="H265" s="37">
        <v>0</v>
      </c>
      <c r="I265" s="36">
        <f t="shared" ref="I265:I270" si="62">G265*H265</f>
        <v>0</v>
      </c>
    </row>
    <row r="266" spans="1:9" ht="18.75" x14ac:dyDescent="0.3">
      <c r="A266" s="81"/>
      <c r="B266" s="54" t="s">
        <v>975</v>
      </c>
      <c r="C266" s="33">
        <v>2</v>
      </c>
      <c r="D266" s="33">
        <v>8</v>
      </c>
      <c r="E266" s="33">
        <v>0.35</v>
      </c>
      <c r="F266" s="33">
        <f t="shared" ref="F266:F270" si="63">F258</f>
        <v>44</v>
      </c>
      <c r="G266" s="33">
        <f t="shared" ref="G266:G269" si="64">F266*15</f>
        <v>660</v>
      </c>
      <c r="H266" s="37">
        <v>0</v>
      </c>
      <c r="I266" s="36">
        <f t="shared" si="62"/>
        <v>0</v>
      </c>
    </row>
    <row r="267" spans="1:9" ht="18.75" x14ac:dyDescent="0.3">
      <c r="A267" s="81"/>
      <c r="B267" s="54" t="s">
        <v>976</v>
      </c>
      <c r="C267" s="33"/>
      <c r="D267" s="33">
        <v>10</v>
      </c>
      <c r="E267" s="33">
        <v>0.45</v>
      </c>
      <c r="F267" s="33">
        <f t="shared" si="63"/>
        <v>46</v>
      </c>
      <c r="G267" s="33">
        <f t="shared" si="64"/>
        <v>690</v>
      </c>
      <c r="H267" s="37">
        <v>0</v>
      </c>
      <c r="I267" s="36">
        <f t="shared" si="62"/>
        <v>0</v>
      </c>
    </row>
    <row r="268" spans="1:9" ht="18.75" x14ac:dyDescent="0.3">
      <c r="A268" s="81"/>
      <c r="B268" s="54" t="s">
        <v>977</v>
      </c>
      <c r="C268" s="33">
        <v>2.5</v>
      </c>
      <c r="D268" s="33">
        <v>8</v>
      </c>
      <c r="E268" s="33">
        <v>0.55000000000000004</v>
      </c>
      <c r="F268" s="33">
        <f t="shared" si="63"/>
        <v>47</v>
      </c>
      <c r="G268" s="33">
        <f t="shared" si="64"/>
        <v>705</v>
      </c>
      <c r="H268" s="37">
        <v>0</v>
      </c>
      <c r="I268" s="36">
        <f t="shared" si="62"/>
        <v>0</v>
      </c>
    </row>
    <row r="269" spans="1:9" ht="18.75" x14ac:dyDescent="0.3">
      <c r="A269" s="81"/>
      <c r="B269" s="54" t="s">
        <v>978</v>
      </c>
      <c r="C269" s="33">
        <v>3</v>
      </c>
      <c r="D269" s="33">
        <v>6</v>
      </c>
      <c r="E269" s="33">
        <v>0.55000000000000004</v>
      </c>
      <c r="F269" s="33">
        <f t="shared" si="63"/>
        <v>51</v>
      </c>
      <c r="G269" s="33">
        <f t="shared" si="64"/>
        <v>765</v>
      </c>
      <c r="H269" s="37">
        <v>0</v>
      </c>
      <c r="I269" s="36">
        <f t="shared" si="62"/>
        <v>0</v>
      </c>
    </row>
    <row r="270" spans="1:9" ht="19.5" thickBot="1" x14ac:dyDescent="0.35">
      <c r="A270" s="94"/>
      <c r="B270" s="55" t="s">
        <v>979</v>
      </c>
      <c r="C270" s="29"/>
      <c r="D270" s="29">
        <v>8</v>
      </c>
      <c r="E270" s="29">
        <v>0.65</v>
      </c>
      <c r="F270" s="33">
        <f t="shared" si="63"/>
        <v>57</v>
      </c>
      <c r="G270" s="29">
        <f>F270*15</f>
        <v>855</v>
      </c>
      <c r="H270" s="28">
        <v>0</v>
      </c>
      <c r="I270" s="27">
        <f t="shared" si="62"/>
        <v>0</v>
      </c>
    </row>
    <row r="271" spans="1:9" ht="19.5" thickBot="1" x14ac:dyDescent="0.35">
      <c r="A271" s="59" t="s">
        <v>712</v>
      </c>
      <c r="B271" s="21"/>
      <c r="C271" s="19"/>
      <c r="D271" s="19"/>
      <c r="E271" s="19"/>
      <c r="F271" s="19"/>
      <c r="G271" s="19"/>
      <c r="H271" s="19"/>
      <c r="I271" s="18"/>
    </row>
    <row r="272" spans="1:9" ht="18.75" x14ac:dyDescent="0.3">
      <c r="A272" s="22" t="s">
        <v>1057</v>
      </c>
      <c r="B272" s="16"/>
      <c r="C272" s="15"/>
      <c r="D272" s="15"/>
      <c r="E272" s="15"/>
      <c r="F272" s="15"/>
      <c r="G272" s="15"/>
      <c r="H272" s="15"/>
      <c r="I272" s="14"/>
    </row>
    <row r="273" spans="1:9" ht="18.75" x14ac:dyDescent="0.3">
      <c r="A273" s="17"/>
      <c r="B273" s="16"/>
      <c r="C273" s="15"/>
      <c r="D273" s="15"/>
      <c r="E273" s="15"/>
      <c r="F273" s="15"/>
      <c r="G273" s="15"/>
      <c r="H273" s="15"/>
      <c r="I273" s="14"/>
    </row>
    <row r="274" spans="1:9" ht="18.75" x14ac:dyDescent="0.3">
      <c r="A274" s="17"/>
      <c r="B274" s="56" t="s">
        <v>711</v>
      </c>
      <c r="C274" s="33">
        <v>1.5</v>
      </c>
      <c r="D274" s="33">
        <v>12</v>
      </c>
      <c r="E274" s="33">
        <v>0.45</v>
      </c>
      <c r="F274" s="33">
        <v>55</v>
      </c>
      <c r="G274" s="33">
        <f>F274*15</f>
        <v>825</v>
      </c>
      <c r="H274" s="33">
        <v>0</v>
      </c>
      <c r="I274" s="53">
        <f>G274*H274</f>
        <v>0</v>
      </c>
    </row>
    <row r="275" spans="1:9" ht="21" x14ac:dyDescent="0.35">
      <c r="A275" s="71"/>
      <c r="B275" s="56" t="s">
        <v>710</v>
      </c>
      <c r="C275" s="33">
        <v>2</v>
      </c>
      <c r="D275" s="33">
        <v>12</v>
      </c>
      <c r="E275" s="37">
        <v>0.6</v>
      </c>
      <c r="F275" s="37">
        <v>58</v>
      </c>
      <c r="G275" s="33">
        <f>F275*15</f>
        <v>870</v>
      </c>
      <c r="H275" s="33">
        <v>0</v>
      </c>
      <c r="I275" s="53">
        <f>G275*H275</f>
        <v>0</v>
      </c>
    </row>
    <row r="276" spans="1:9" ht="18.75" x14ac:dyDescent="0.3">
      <c r="A276" s="17"/>
      <c r="B276" s="56" t="s">
        <v>709</v>
      </c>
      <c r="C276" s="33">
        <v>2.5</v>
      </c>
      <c r="D276" s="33">
        <v>12</v>
      </c>
      <c r="E276" s="37">
        <v>0.95</v>
      </c>
      <c r="F276" s="37">
        <v>71</v>
      </c>
      <c r="G276" s="47">
        <f>F276*15</f>
        <v>1065</v>
      </c>
      <c r="H276" s="47">
        <v>0</v>
      </c>
      <c r="I276" s="46">
        <f>G276*H276</f>
        <v>0</v>
      </c>
    </row>
    <row r="277" spans="1:9" ht="19.5" thickBot="1" x14ac:dyDescent="0.35">
      <c r="A277" s="32"/>
      <c r="B277" s="42" t="s">
        <v>708</v>
      </c>
      <c r="C277" s="29">
        <v>3</v>
      </c>
      <c r="D277" s="29">
        <v>12</v>
      </c>
      <c r="E277" s="28">
        <v>1.4</v>
      </c>
      <c r="F277" s="28">
        <v>78</v>
      </c>
      <c r="G277" s="29">
        <f>F277*15</f>
        <v>1170</v>
      </c>
      <c r="H277" s="29">
        <v>0</v>
      </c>
      <c r="I277" s="41">
        <f>G277*H277</f>
        <v>0</v>
      </c>
    </row>
    <row r="278" spans="1:9" ht="18.75" x14ac:dyDescent="0.3">
      <c r="A278" s="22" t="s">
        <v>1058</v>
      </c>
      <c r="B278" s="19"/>
      <c r="C278" s="19"/>
      <c r="D278" s="19"/>
      <c r="E278" s="19"/>
      <c r="F278" s="19"/>
      <c r="G278" s="19"/>
      <c r="H278" s="19"/>
      <c r="I278" s="18"/>
    </row>
    <row r="279" spans="1:9" ht="18.75" x14ac:dyDescent="0.3">
      <c r="A279" s="17"/>
      <c r="B279" s="26"/>
      <c r="C279" s="26"/>
      <c r="D279" s="26"/>
      <c r="E279" s="26"/>
      <c r="F279" s="26"/>
      <c r="G279" s="26"/>
      <c r="H279" s="26"/>
      <c r="I279" s="25"/>
    </row>
    <row r="280" spans="1:9" ht="18.75" x14ac:dyDescent="0.3">
      <c r="A280" s="17"/>
      <c r="B280" s="38" t="s">
        <v>707</v>
      </c>
      <c r="C280" s="37">
        <v>1.5</v>
      </c>
      <c r="D280" s="37">
        <v>12</v>
      </c>
      <c r="E280" s="37">
        <v>0.45</v>
      </c>
      <c r="F280" s="37">
        <f>F274</f>
        <v>55</v>
      </c>
      <c r="G280" s="37">
        <f>F280*15</f>
        <v>825</v>
      </c>
      <c r="H280" s="37">
        <v>0</v>
      </c>
      <c r="I280" s="36">
        <f>G280*H280</f>
        <v>0</v>
      </c>
    </row>
    <row r="281" spans="1:9" ht="21" x14ac:dyDescent="0.35">
      <c r="A281" s="71"/>
      <c r="B281" s="54" t="s">
        <v>706</v>
      </c>
      <c r="C281" s="33">
        <v>2</v>
      </c>
      <c r="D281" s="33">
        <v>12</v>
      </c>
      <c r="E281" s="37">
        <v>0.6</v>
      </c>
      <c r="F281" s="37">
        <f>F275</f>
        <v>58</v>
      </c>
      <c r="G281" s="33">
        <f>F281*15</f>
        <v>870</v>
      </c>
      <c r="H281" s="33">
        <v>0</v>
      </c>
      <c r="I281" s="53">
        <f>G281*H281</f>
        <v>0</v>
      </c>
    </row>
    <row r="282" spans="1:9" ht="18.75" x14ac:dyDescent="0.3">
      <c r="A282" s="17"/>
      <c r="B282" s="54" t="s">
        <v>705</v>
      </c>
      <c r="C282" s="33">
        <v>2.5</v>
      </c>
      <c r="D282" s="33">
        <v>12</v>
      </c>
      <c r="E282" s="37">
        <v>0.95</v>
      </c>
      <c r="F282" s="37">
        <f>F276</f>
        <v>71</v>
      </c>
      <c r="G282" s="47">
        <f>F282*15</f>
        <v>1065</v>
      </c>
      <c r="H282" s="47">
        <v>0</v>
      </c>
      <c r="I282" s="46">
        <f>G282*H282</f>
        <v>0</v>
      </c>
    </row>
    <row r="283" spans="1:9" ht="19.5" thickBot="1" x14ac:dyDescent="0.35">
      <c r="A283" s="32"/>
      <c r="B283" s="55" t="s">
        <v>704</v>
      </c>
      <c r="C283" s="29">
        <v>3</v>
      </c>
      <c r="D283" s="29">
        <v>12</v>
      </c>
      <c r="E283" s="28">
        <v>1.4</v>
      </c>
      <c r="F283" s="37">
        <f>F277</f>
        <v>78</v>
      </c>
      <c r="G283" s="29">
        <f>F283*15</f>
        <v>1170</v>
      </c>
      <c r="H283" s="29">
        <v>0</v>
      </c>
      <c r="I283" s="41">
        <f>G283*H283</f>
        <v>0</v>
      </c>
    </row>
    <row r="284" spans="1:9" ht="18.75" x14ac:dyDescent="0.3">
      <c r="A284" s="22" t="s">
        <v>1059</v>
      </c>
      <c r="B284" s="19"/>
      <c r="C284" s="19"/>
      <c r="D284" s="19"/>
      <c r="E284" s="19"/>
      <c r="F284" s="19"/>
      <c r="G284" s="19"/>
      <c r="H284" s="19"/>
      <c r="I284" s="18"/>
    </row>
    <row r="285" spans="1:9" ht="18.75" x14ac:dyDescent="0.3">
      <c r="A285" s="17"/>
      <c r="B285" s="26"/>
      <c r="C285" s="26"/>
      <c r="D285" s="26"/>
      <c r="E285" s="26"/>
      <c r="F285" s="26"/>
      <c r="G285" s="26"/>
      <c r="H285" s="26"/>
      <c r="I285" s="25"/>
    </row>
    <row r="286" spans="1:9" ht="18.75" x14ac:dyDescent="0.3">
      <c r="A286" s="17"/>
      <c r="B286" s="38" t="s">
        <v>703</v>
      </c>
      <c r="C286" s="37">
        <v>1.5</v>
      </c>
      <c r="D286" s="37">
        <v>12</v>
      </c>
      <c r="E286" s="37">
        <v>0.45</v>
      </c>
      <c r="F286" s="37">
        <f>F280</f>
        <v>55</v>
      </c>
      <c r="G286" s="37">
        <f>F286*15</f>
        <v>825</v>
      </c>
      <c r="H286" s="37">
        <v>0</v>
      </c>
      <c r="I286" s="36">
        <f>G286*H286</f>
        <v>0</v>
      </c>
    </row>
    <row r="287" spans="1:9" ht="21" x14ac:dyDescent="0.35">
      <c r="A287" s="71"/>
      <c r="B287" s="54" t="s">
        <v>702</v>
      </c>
      <c r="C287" s="33">
        <v>2</v>
      </c>
      <c r="D287" s="33">
        <v>12</v>
      </c>
      <c r="E287" s="37">
        <v>0.6</v>
      </c>
      <c r="F287" s="37">
        <f>F281</f>
        <v>58</v>
      </c>
      <c r="G287" s="33">
        <f>F287*15</f>
        <v>870</v>
      </c>
      <c r="H287" s="33">
        <v>0</v>
      </c>
      <c r="I287" s="53">
        <f>G287*H287</f>
        <v>0</v>
      </c>
    </row>
    <row r="288" spans="1:9" ht="18.75" x14ac:dyDescent="0.3">
      <c r="A288" s="17"/>
      <c r="B288" s="54" t="s">
        <v>701</v>
      </c>
      <c r="C288" s="33">
        <v>2.5</v>
      </c>
      <c r="D288" s="33">
        <v>12</v>
      </c>
      <c r="E288" s="37">
        <v>0.95</v>
      </c>
      <c r="F288" s="37">
        <f>F282</f>
        <v>71</v>
      </c>
      <c r="G288" s="47">
        <f>F288*15</f>
        <v>1065</v>
      </c>
      <c r="H288" s="47">
        <v>0</v>
      </c>
      <c r="I288" s="46">
        <f>G288*H288</f>
        <v>0</v>
      </c>
    </row>
    <row r="289" spans="1:9" ht="19.5" thickBot="1" x14ac:dyDescent="0.35">
      <c r="A289" s="32"/>
      <c r="B289" s="55" t="s">
        <v>700</v>
      </c>
      <c r="C289" s="29">
        <v>3</v>
      </c>
      <c r="D289" s="29">
        <v>12</v>
      </c>
      <c r="E289" s="28">
        <v>1.4</v>
      </c>
      <c r="F289" s="37">
        <f>F283</f>
        <v>78</v>
      </c>
      <c r="G289" s="29">
        <f>F289*15</f>
        <v>1170</v>
      </c>
      <c r="H289" s="29">
        <v>0</v>
      </c>
      <c r="I289" s="41">
        <f>G289*H289</f>
        <v>0</v>
      </c>
    </row>
    <row r="290" spans="1:9" ht="18.75" x14ac:dyDescent="0.3">
      <c r="A290" s="22" t="s">
        <v>1060</v>
      </c>
      <c r="B290" s="19"/>
      <c r="C290" s="19"/>
      <c r="D290" s="19"/>
      <c r="E290" s="19"/>
      <c r="F290" s="19"/>
      <c r="G290" s="19"/>
      <c r="H290" s="19"/>
      <c r="I290" s="18"/>
    </row>
    <row r="291" spans="1:9" ht="18.75" x14ac:dyDescent="0.3">
      <c r="A291" s="17"/>
      <c r="B291" s="26"/>
      <c r="C291" s="26"/>
      <c r="D291" s="26"/>
      <c r="E291" s="26"/>
      <c r="F291" s="26"/>
      <c r="G291" s="26"/>
      <c r="H291" s="26"/>
      <c r="I291" s="25"/>
    </row>
    <row r="292" spans="1:9" ht="18.75" x14ac:dyDescent="0.3">
      <c r="A292" s="17"/>
      <c r="B292" s="38" t="s">
        <v>699</v>
      </c>
      <c r="C292" s="37">
        <v>1.5</v>
      </c>
      <c r="D292" s="37">
        <v>12</v>
      </c>
      <c r="E292" s="37">
        <v>0.45</v>
      </c>
      <c r="F292" s="37">
        <f>F286</f>
        <v>55</v>
      </c>
      <c r="G292" s="37">
        <f>F292*15</f>
        <v>825</v>
      </c>
      <c r="H292" s="37">
        <v>0</v>
      </c>
      <c r="I292" s="36">
        <f>G292*H292</f>
        <v>0</v>
      </c>
    </row>
    <row r="293" spans="1:9" ht="21" x14ac:dyDescent="0.35">
      <c r="A293" s="71"/>
      <c r="B293" s="54" t="s">
        <v>698</v>
      </c>
      <c r="C293" s="33">
        <v>2</v>
      </c>
      <c r="D293" s="33">
        <v>12</v>
      </c>
      <c r="E293" s="37">
        <v>0.6</v>
      </c>
      <c r="F293" s="37">
        <f>F287</f>
        <v>58</v>
      </c>
      <c r="G293" s="33">
        <f>F293*15</f>
        <v>870</v>
      </c>
      <c r="H293" s="33">
        <v>0</v>
      </c>
      <c r="I293" s="53">
        <f>G293*H293</f>
        <v>0</v>
      </c>
    </row>
    <row r="294" spans="1:9" ht="18.75" x14ac:dyDescent="0.3">
      <c r="A294" s="17"/>
      <c r="B294" s="54" t="s">
        <v>697</v>
      </c>
      <c r="C294" s="33">
        <v>2.5</v>
      </c>
      <c r="D294" s="33">
        <v>12</v>
      </c>
      <c r="E294" s="37">
        <v>0.95</v>
      </c>
      <c r="F294" s="37">
        <f>F288</f>
        <v>71</v>
      </c>
      <c r="G294" s="47">
        <f>F294*15</f>
        <v>1065</v>
      </c>
      <c r="H294" s="47">
        <v>0</v>
      </c>
      <c r="I294" s="46">
        <f>G294*H294</f>
        <v>0</v>
      </c>
    </row>
    <row r="295" spans="1:9" ht="19.5" thickBot="1" x14ac:dyDescent="0.35">
      <c r="A295" s="32"/>
      <c r="B295" s="55" t="s">
        <v>696</v>
      </c>
      <c r="C295" s="29">
        <v>3</v>
      </c>
      <c r="D295" s="29">
        <v>12</v>
      </c>
      <c r="E295" s="28">
        <v>1.4</v>
      </c>
      <c r="F295" s="23">
        <f>F289</f>
        <v>78</v>
      </c>
      <c r="G295" s="29">
        <f>F295*15</f>
        <v>1170</v>
      </c>
      <c r="H295" s="29">
        <v>0</v>
      </c>
      <c r="I295" s="41">
        <f>G295*H295</f>
        <v>0</v>
      </c>
    </row>
    <row r="296" spans="1:9" ht="18.75" x14ac:dyDescent="0.3">
      <c r="A296" s="22" t="s">
        <v>1061</v>
      </c>
      <c r="B296" s="19"/>
      <c r="C296" s="19"/>
      <c r="D296" s="19"/>
      <c r="E296" s="19"/>
      <c r="F296" s="19"/>
      <c r="G296" s="19"/>
      <c r="H296" s="19"/>
      <c r="I296" s="18"/>
    </row>
    <row r="297" spans="1:9" ht="18.75" x14ac:dyDescent="0.3">
      <c r="A297" s="17"/>
      <c r="B297" s="26"/>
      <c r="C297" s="26"/>
      <c r="D297" s="26"/>
      <c r="E297" s="26"/>
      <c r="F297" s="26"/>
      <c r="G297" s="26"/>
      <c r="H297" s="26"/>
      <c r="I297" s="25"/>
    </row>
    <row r="298" spans="1:9" ht="18.75" x14ac:dyDescent="0.3">
      <c r="A298" s="17"/>
      <c r="B298" s="38" t="s">
        <v>695</v>
      </c>
      <c r="C298" s="37">
        <v>1.5</v>
      </c>
      <c r="D298" s="37">
        <v>12</v>
      </c>
      <c r="E298" s="37">
        <v>0.45</v>
      </c>
      <c r="F298" s="37">
        <f>F292+3</f>
        <v>58</v>
      </c>
      <c r="G298" s="37">
        <f>F298*15</f>
        <v>870</v>
      </c>
      <c r="H298" s="37">
        <v>0</v>
      </c>
      <c r="I298" s="36">
        <f>G298*H298</f>
        <v>0</v>
      </c>
    </row>
    <row r="299" spans="1:9" ht="21" x14ac:dyDescent="0.35">
      <c r="A299" s="71"/>
      <c r="B299" s="54" t="s">
        <v>694</v>
      </c>
      <c r="C299" s="33">
        <v>2</v>
      </c>
      <c r="D299" s="33">
        <v>12</v>
      </c>
      <c r="E299" s="37">
        <v>0.6</v>
      </c>
      <c r="F299" s="37">
        <f>F293+3</f>
        <v>61</v>
      </c>
      <c r="G299" s="33">
        <f>F299*15</f>
        <v>915</v>
      </c>
      <c r="H299" s="33">
        <v>0</v>
      </c>
      <c r="I299" s="53">
        <f>G299*H299</f>
        <v>0</v>
      </c>
    </row>
    <row r="300" spans="1:9" ht="18.75" x14ac:dyDescent="0.3">
      <c r="A300" s="17"/>
      <c r="B300" s="54" t="s">
        <v>693</v>
      </c>
      <c r="C300" s="33">
        <v>2.5</v>
      </c>
      <c r="D300" s="33">
        <v>12</v>
      </c>
      <c r="E300" s="37">
        <v>0.95</v>
      </c>
      <c r="F300" s="37">
        <f>F294+4</f>
        <v>75</v>
      </c>
      <c r="G300" s="47">
        <f>F300*15</f>
        <v>1125</v>
      </c>
      <c r="H300" s="47">
        <v>0</v>
      </c>
      <c r="I300" s="46">
        <f>G300*H300</f>
        <v>0</v>
      </c>
    </row>
    <row r="301" spans="1:9" ht="19.5" thickBot="1" x14ac:dyDescent="0.35">
      <c r="A301" s="32"/>
      <c r="B301" s="55" t="s">
        <v>692</v>
      </c>
      <c r="C301" s="29">
        <v>3</v>
      </c>
      <c r="D301" s="29">
        <v>12</v>
      </c>
      <c r="E301" s="28">
        <v>1.4</v>
      </c>
      <c r="F301" s="37">
        <f>F295+4</f>
        <v>82</v>
      </c>
      <c r="G301" s="29">
        <f>F301*15</f>
        <v>1230</v>
      </c>
      <c r="H301" s="29">
        <v>0</v>
      </c>
      <c r="I301" s="41">
        <f>G301*H301</f>
        <v>0</v>
      </c>
    </row>
    <row r="302" spans="1:9" ht="18.75" x14ac:dyDescent="0.3">
      <c r="A302" s="22" t="s">
        <v>1062</v>
      </c>
      <c r="B302" s="19"/>
      <c r="C302" s="19"/>
      <c r="D302" s="19"/>
      <c r="E302" s="19"/>
      <c r="F302" s="19"/>
      <c r="G302" s="19"/>
      <c r="H302" s="19"/>
      <c r="I302" s="18"/>
    </row>
    <row r="303" spans="1:9" ht="18.75" x14ac:dyDescent="0.3">
      <c r="A303" s="17"/>
      <c r="B303" s="26"/>
      <c r="C303" s="26"/>
      <c r="D303" s="26"/>
      <c r="E303" s="26"/>
      <c r="F303" s="26"/>
      <c r="G303" s="26"/>
      <c r="H303" s="26"/>
      <c r="I303" s="25"/>
    </row>
    <row r="304" spans="1:9" ht="18.75" x14ac:dyDescent="0.3">
      <c r="A304" s="17"/>
      <c r="B304" s="38" t="s">
        <v>691</v>
      </c>
      <c r="C304" s="37">
        <v>1.5</v>
      </c>
      <c r="D304" s="37">
        <v>12</v>
      </c>
      <c r="E304" s="37">
        <v>0.45</v>
      </c>
      <c r="F304" s="37">
        <f>F298</f>
        <v>58</v>
      </c>
      <c r="G304" s="37">
        <f>F304*15</f>
        <v>870</v>
      </c>
      <c r="H304" s="37">
        <v>0</v>
      </c>
      <c r="I304" s="36">
        <f>G304*H304</f>
        <v>0</v>
      </c>
    </row>
    <row r="305" spans="1:9" ht="21" x14ac:dyDescent="0.35">
      <c r="A305" s="71"/>
      <c r="B305" s="54" t="s">
        <v>690</v>
      </c>
      <c r="C305" s="33">
        <v>2</v>
      </c>
      <c r="D305" s="33">
        <v>12</v>
      </c>
      <c r="E305" s="37">
        <v>0.6</v>
      </c>
      <c r="F305" s="37">
        <f>F299</f>
        <v>61</v>
      </c>
      <c r="G305" s="33">
        <f>F305*15</f>
        <v>915</v>
      </c>
      <c r="H305" s="33">
        <v>0</v>
      </c>
      <c r="I305" s="53">
        <f>G305*H305</f>
        <v>0</v>
      </c>
    </row>
    <row r="306" spans="1:9" ht="18.75" x14ac:dyDescent="0.3">
      <c r="A306" s="17"/>
      <c r="B306" s="54" t="s">
        <v>689</v>
      </c>
      <c r="C306" s="33">
        <v>2.5</v>
      </c>
      <c r="D306" s="33">
        <v>12</v>
      </c>
      <c r="E306" s="37">
        <v>0.95</v>
      </c>
      <c r="F306" s="37">
        <f>F300</f>
        <v>75</v>
      </c>
      <c r="G306" s="47">
        <f>F306*15</f>
        <v>1125</v>
      </c>
      <c r="H306" s="47">
        <v>0</v>
      </c>
      <c r="I306" s="46">
        <f>G306*H306</f>
        <v>0</v>
      </c>
    </row>
    <row r="307" spans="1:9" ht="19.5" thickBot="1" x14ac:dyDescent="0.35">
      <c r="A307" s="32"/>
      <c r="B307" s="55" t="s">
        <v>688</v>
      </c>
      <c r="C307" s="29">
        <v>3</v>
      </c>
      <c r="D307" s="29">
        <v>12</v>
      </c>
      <c r="E307" s="28">
        <v>1.4</v>
      </c>
      <c r="F307" s="37">
        <f>F301</f>
        <v>82</v>
      </c>
      <c r="G307" s="29">
        <f>F307*15</f>
        <v>1230</v>
      </c>
      <c r="H307" s="29">
        <v>0</v>
      </c>
      <c r="I307" s="41">
        <f>G307*H307</f>
        <v>0</v>
      </c>
    </row>
    <row r="308" spans="1:9" ht="18.75" x14ac:dyDescent="0.3">
      <c r="A308" s="22" t="s">
        <v>1063</v>
      </c>
      <c r="B308" s="19"/>
      <c r="C308" s="19"/>
      <c r="D308" s="19"/>
      <c r="E308" s="19"/>
      <c r="F308" s="19"/>
      <c r="G308" s="19"/>
      <c r="H308" s="19"/>
      <c r="I308" s="18"/>
    </row>
    <row r="309" spans="1:9" ht="18.75" x14ac:dyDescent="0.3">
      <c r="A309" s="17"/>
      <c r="B309" s="26"/>
      <c r="C309" s="26"/>
      <c r="D309" s="26"/>
      <c r="E309" s="26"/>
      <c r="F309" s="26"/>
      <c r="G309" s="26"/>
      <c r="H309" s="26"/>
      <c r="I309" s="25"/>
    </row>
    <row r="310" spans="1:9" ht="18.75" x14ac:dyDescent="0.3">
      <c r="A310" s="17"/>
      <c r="B310" s="38" t="s">
        <v>687</v>
      </c>
      <c r="C310" s="37">
        <v>1.5</v>
      </c>
      <c r="D310" s="37">
        <v>12</v>
      </c>
      <c r="E310" s="37">
        <v>0.45</v>
      </c>
      <c r="F310" s="37">
        <f>F304</f>
        <v>58</v>
      </c>
      <c r="G310" s="37">
        <f>F310*15</f>
        <v>870</v>
      </c>
      <c r="H310" s="37">
        <v>0</v>
      </c>
      <c r="I310" s="36">
        <f>G310*H310</f>
        <v>0</v>
      </c>
    </row>
    <row r="311" spans="1:9" ht="21" x14ac:dyDescent="0.35">
      <c r="A311" s="71"/>
      <c r="B311" s="54" t="s">
        <v>686</v>
      </c>
      <c r="C311" s="33">
        <v>2</v>
      </c>
      <c r="D311" s="33">
        <v>12</v>
      </c>
      <c r="E311" s="37">
        <v>0.6</v>
      </c>
      <c r="F311" s="37">
        <f>F305</f>
        <v>61</v>
      </c>
      <c r="G311" s="33">
        <f>F311*15</f>
        <v>915</v>
      </c>
      <c r="H311" s="33">
        <v>0</v>
      </c>
      <c r="I311" s="53">
        <f>G311*H311</f>
        <v>0</v>
      </c>
    </row>
    <row r="312" spans="1:9" ht="18.75" x14ac:dyDescent="0.3">
      <c r="A312" s="17"/>
      <c r="B312" s="54" t="s">
        <v>685</v>
      </c>
      <c r="C312" s="33">
        <v>2.5</v>
      </c>
      <c r="D312" s="33">
        <v>12</v>
      </c>
      <c r="E312" s="37">
        <v>0.95</v>
      </c>
      <c r="F312" s="37">
        <f>F306</f>
        <v>75</v>
      </c>
      <c r="G312" s="47">
        <f>F312*15</f>
        <v>1125</v>
      </c>
      <c r="H312" s="47">
        <v>0</v>
      </c>
      <c r="I312" s="46">
        <f>G312*H312</f>
        <v>0</v>
      </c>
    </row>
    <row r="313" spans="1:9" ht="19.5" thickBot="1" x14ac:dyDescent="0.35">
      <c r="A313" s="32"/>
      <c r="B313" s="55" t="s">
        <v>684</v>
      </c>
      <c r="C313" s="29">
        <v>3</v>
      </c>
      <c r="D313" s="29">
        <v>12</v>
      </c>
      <c r="E313" s="28">
        <v>1.4</v>
      </c>
      <c r="F313" s="37">
        <f>F307</f>
        <v>82</v>
      </c>
      <c r="G313" s="29">
        <f>F313*15</f>
        <v>1230</v>
      </c>
      <c r="H313" s="29">
        <v>0</v>
      </c>
      <c r="I313" s="41">
        <f>G313*H313</f>
        <v>0</v>
      </c>
    </row>
    <row r="314" spans="1:9" ht="18.75" x14ac:dyDescent="0.3">
      <c r="A314" s="22" t="s">
        <v>1064</v>
      </c>
      <c r="B314" s="19"/>
      <c r="C314" s="19"/>
      <c r="D314" s="19"/>
      <c r="E314" s="19"/>
      <c r="F314" s="19"/>
      <c r="G314" s="19"/>
      <c r="H314" s="19"/>
      <c r="I314" s="18"/>
    </row>
    <row r="315" spans="1:9" ht="18.75" x14ac:dyDescent="0.3">
      <c r="A315" s="17"/>
      <c r="B315" s="26"/>
      <c r="C315" s="26"/>
      <c r="D315" s="26"/>
      <c r="E315" s="26"/>
      <c r="F315" s="26"/>
      <c r="G315" s="26"/>
      <c r="H315" s="26"/>
      <c r="I315" s="25"/>
    </row>
    <row r="316" spans="1:9" ht="18.75" x14ac:dyDescent="0.3">
      <c r="A316" s="17"/>
      <c r="B316" s="38" t="s">
        <v>683</v>
      </c>
      <c r="C316" s="37">
        <v>1.5</v>
      </c>
      <c r="D316" s="37">
        <v>12</v>
      </c>
      <c r="E316" s="37">
        <v>0.45</v>
      </c>
      <c r="F316" s="37">
        <f>F310</f>
        <v>58</v>
      </c>
      <c r="G316" s="37">
        <f>F316*15</f>
        <v>870</v>
      </c>
      <c r="H316" s="37">
        <v>0</v>
      </c>
      <c r="I316" s="36">
        <f>G316*H316</f>
        <v>0</v>
      </c>
    </row>
    <row r="317" spans="1:9" ht="21" x14ac:dyDescent="0.35">
      <c r="A317" s="71"/>
      <c r="B317" s="54" t="s">
        <v>682</v>
      </c>
      <c r="C317" s="33">
        <v>2</v>
      </c>
      <c r="D317" s="33">
        <v>12</v>
      </c>
      <c r="E317" s="37">
        <v>0.6</v>
      </c>
      <c r="F317" s="37">
        <f>F311</f>
        <v>61</v>
      </c>
      <c r="G317" s="33">
        <f>F317*15</f>
        <v>915</v>
      </c>
      <c r="H317" s="33">
        <v>0</v>
      </c>
      <c r="I317" s="53">
        <f>G317*H317</f>
        <v>0</v>
      </c>
    </row>
    <row r="318" spans="1:9" ht="18.75" x14ac:dyDescent="0.3">
      <c r="A318" s="17"/>
      <c r="B318" s="54" t="s">
        <v>681</v>
      </c>
      <c r="C318" s="33">
        <v>2.5</v>
      </c>
      <c r="D318" s="33">
        <v>12</v>
      </c>
      <c r="E318" s="37">
        <v>0.95</v>
      </c>
      <c r="F318" s="37">
        <f>F312</f>
        <v>75</v>
      </c>
      <c r="G318" s="47">
        <f>F318*15</f>
        <v>1125</v>
      </c>
      <c r="H318" s="47">
        <v>0</v>
      </c>
      <c r="I318" s="46">
        <f>G318*H318</f>
        <v>0</v>
      </c>
    </row>
    <row r="319" spans="1:9" ht="19.5" thickBot="1" x14ac:dyDescent="0.35">
      <c r="A319" s="32"/>
      <c r="B319" s="52" t="s">
        <v>680</v>
      </c>
      <c r="C319" s="47">
        <v>3</v>
      </c>
      <c r="D319" s="47">
        <v>12</v>
      </c>
      <c r="E319" s="23">
        <v>1.4</v>
      </c>
      <c r="F319" s="23">
        <f>F313</f>
        <v>82</v>
      </c>
      <c r="G319" s="47">
        <f>F319*15</f>
        <v>1230</v>
      </c>
      <c r="H319" s="47">
        <v>0</v>
      </c>
      <c r="I319" s="46">
        <f>G319*H319</f>
        <v>0</v>
      </c>
    </row>
    <row r="320" spans="1:9" ht="19.5" thickBot="1" x14ac:dyDescent="0.35">
      <c r="A320" s="58" t="s">
        <v>679</v>
      </c>
      <c r="B320" s="21"/>
      <c r="C320" s="19"/>
      <c r="D320" s="19"/>
      <c r="E320" s="19"/>
      <c r="F320" s="19"/>
      <c r="G320" s="19"/>
      <c r="H320" s="19"/>
      <c r="I320" s="18"/>
    </row>
    <row r="321" spans="1:9" ht="20.25" customHeight="1" x14ac:dyDescent="0.4">
      <c r="A321" s="67" t="s">
        <v>361</v>
      </c>
      <c r="B321" s="16"/>
      <c r="C321" s="70" t="s">
        <v>678</v>
      </c>
      <c r="D321" s="15"/>
      <c r="E321" s="15"/>
      <c r="F321" s="15"/>
      <c r="G321" s="15"/>
      <c r="H321" s="15"/>
      <c r="I321" s="14"/>
    </row>
    <row r="322" spans="1:9" ht="19.5" customHeight="1" thickBot="1" x14ac:dyDescent="0.45">
      <c r="A322" s="67" t="s">
        <v>570</v>
      </c>
      <c r="B322" s="31"/>
      <c r="C322" s="69" t="s">
        <v>677</v>
      </c>
      <c r="D322" s="30"/>
      <c r="E322" s="30"/>
      <c r="F322" s="69"/>
      <c r="G322" s="30"/>
      <c r="H322" s="30"/>
      <c r="I322" s="60"/>
    </row>
    <row r="323" spans="1:9" ht="18.75" x14ac:dyDescent="0.3">
      <c r="A323" s="68"/>
      <c r="B323" s="57" t="s">
        <v>676</v>
      </c>
      <c r="C323" s="33">
        <v>2</v>
      </c>
      <c r="D323" s="33">
        <v>6</v>
      </c>
      <c r="E323" s="33">
        <v>0.28000000000000003</v>
      </c>
      <c r="F323" s="33">
        <v>47</v>
      </c>
      <c r="G323" s="33">
        <f>F323*15</f>
        <v>705</v>
      </c>
      <c r="H323" s="33">
        <v>0</v>
      </c>
      <c r="I323" s="53">
        <f>G323*H323</f>
        <v>0</v>
      </c>
    </row>
    <row r="324" spans="1:9" ht="18.75" x14ac:dyDescent="0.3">
      <c r="A324" s="68"/>
      <c r="B324" s="57" t="s">
        <v>675</v>
      </c>
      <c r="C324" s="33">
        <v>2.5</v>
      </c>
      <c r="D324" s="33">
        <v>6</v>
      </c>
      <c r="E324" s="33">
        <v>0.32</v>
      </c>
      <c r="F324" s="33">
        <v>51</v>
      </c>
      <c r="G324" s="33">
        <f>F324*15</f>
        <v>765</v>
      </c>
      <c r="H324" s="33">
        <v>0</v>
      </c>
      <c r="I324" s="53">
        <f>G324*H324</f>
        <v>0</v>
      </c>
    </row>
    <row r="325" spans="1:9" ht="19.5" thickBot="1" x14ac:dyDescent="0.35">
      <c r="A325" s="67"/>
      <c r="B325" s="39" t="s">
        <v>674</v>
      </c>
      <c r="C325" s="29">
        <v>3</v>
      </c>
      <c r="D325" s="29">
        <v>6</v>
      </c>
      <c r="E325" s="29">
        <v>0.53</v>
      </c>
      <c r="F325" s="29">
        <v>55</v>
      </c>
      <c r="G325" s="29">
        <f>F325*15</f>
        <v>825</v>
      </c>
      <c r="H325" s="29">
        <v>0</v>
      </c>
      <c r="I325" s="41">
        <f>G325*H325</f>
        <v>0</v>
      </c>
    </row>
    <row r="326" spans="1:9" ht="18.75" x14ac:dyDescent="0.3">
      <c r="A326" s="22" t="s">
        <v>361</v>
      </c>
      <c r="B326" s="19"/>
      <c r="C326" s="19"/>
      <c r="D326" s="19"/>
      <c r="E326" s="19"/>
      <c r="F326" s="19"/>
      <c r="G326" s="19"/>
      <c r="H326" s="19"/>
      <c r="I326" s="18"/>
    </row>
    <row r="327" spans="1:9" ht="18.75" x14ac:dyDescent="0.3">
      <c r="A327" s="17" t="s">
        <v>442</v>
      </c>
      <c r="B327" s="26"/>
      <c r="C327" s="26"/>
      <c r="D327" s="26"/>
      <c r="E327" s="26"/>
      <c r="F327" s="26"/>
      <c r="G327" s="26"/>
      <c r="H327" s="26"/>
      <c r="I327" s="25"/>
    </row>
    <row r="328" spans="1:9" ht="18.75" x14ac:dyDescent="0.3">
      <c r="A328" s="66"/>
      <c r="B328" s="38" t="s">
        <v>673</v>
      </c>
      <c r="C328" s="33">
        <v>2</v>
      </c>
      <c r="D328" s="33">
        <v>6</v>
      </c>
      <c r="E328" s="33">
        <v>0.28000000000000003</v>
      </c>
      <c r="F328" s="37">
        <f>F323</f>
        <v>47</v>
      </c>
      <c r="G328" s="33">
        <f>F328*15</f>
        <v>705</v>
      </c>
      <c r="H328" s="33">
        <v>0</v>
      </c>
      <c r="I328" s="53">
        <f>G328*H328</f>
        <v>0</v>
      </c>
    </row>
    <row r="329" spans="1:9" ht="18.75" x14ac:dyDescent="0.3">
      <c r="A329" s="66"/>
      <c r="B329" s="38" t="s">
        <v>672</v>
      </c>
      <c r="C329" s="33">
        <v>2.5</v>
      </c>
      <c r="D329" s="33">
        <v>6</v>
      </c>
      <c r="E329" s="33">
        <v>0.32</v>
      </c>
      <c r="F329" s="37">
        <f>F324</f>
        <v>51</v>
      </c>
      <c r="G329" s="33">
        <f>F329*15</f>
        <v>765</v>
      </c>
      <c r="H329" s="33">
        <v>0</v>
      </c>
      <c r="I329" s="53">
        <f>G329*H329</f>
        <v>0</v>
      </c>
    </row>
    <row r="330" spans="1:9" ht="19.5" thickBot="1" x14ac:dyDescent="0.35">
      <c r="A330" s="32"/>
      <c r="B330" s="38" t="s">
        <v>671</v>
      </c>
      <c r="C330" s="29">
        <v>3</v>
      </c>
      <c r="D330" s="29">
        <v>6</v>
      </c>
      <c r="E330" s="29">
        <v>0.53</v>
      </c>
      <c r="F330" s="37">
        <f>F325</f>
        <v>55</v>
      </c>
      <c r="G330" s="29">
        <f>F330*15</f>
        <v>825</v>
      </c>
      <c r="H330" s="29">
        <v>0</v>
      </c>
      <c r="I330" s="41">
        <f>G330*H330</f>
        <v>0</v>
      </c>
    </row>
    <row r="331" spans="1:9" ht="19.5" thickBot="1" x14ac:dyDescent="0.35">
      <c r="A331" s="59" t="s">
        <v>670</v>
      </c>
      <c r="B331" s="65"/>
      <c r="C331" s="64"/>
      <c r="D331" s="64"/>
      <c r="E331" s="64"/>
      <c r="F331" s="64"/>
      <c r="G331" s="64"/>
      <c r="H331" s="64"/>
      <c r="I331" s="63"/>
    </row>
    <row r="332" spans="1:9" ht="18.75" x14ac:dyDescent="0.3">
      <c r="A332" s="45" t="s">
        <v>669</v>
      </c>
      <c r="B332" s="16"/>
      <c r="C332" s="15"/>
      <c r="D332" s="15"/>
      <c r="E332" s="15"/>
      <c r="F332" s="15"/>
      <c r="G332" s="15"/>
      <c r="H332" s="15"/>
      <c r="I332" s="14"/>
    </row>
    <row r="333" spans="1:9" ht="18.75" x14ac:dyDescent="0.3">
      <c r="A333" s="44" t="s">
        <v>144</v>
      </c>
      <c r="B333" s="40"/>
      <c r="C333" s="26"/>
      <c r="D333" s="26"/>
      <c r="E333" s="26"/>
      <c r="F333" s="26"/>
      <c r="G333" s="26"/>
      <c r="H333" s="26"/>
      <c r="I333" s="25"/>
    </row>
    <row r="334" spans="1:9" ht="18.75" x14ac:dyDescent="0.3">
      <c r="A334" s="44"/>
      <c r="B334" s="57" t="s">
        <v>668</v>
      </c>
      <c r="C334" s="33">
        <v>2</v>
      </c>
      <c r="D334" s="33">
        <v>7</v>
      </c>
      <c r="E334" s="37">
        <v>0.3</v>
      </c>
      <c r="F334" s="37">
        <v>42</v>
      </c>
      <c r="G334" s="37">
        <f>F334*15</f>
        <v>630</v>
      </c>
      <c r="H334" s="37">
        <v>0</v>
      </c>
      <c r="I334" s="36">
        <f>G334*H334</f>
        <v>0</v>
      </c>
    </row>
    <row r="335" spans="1:9" ht="19.5" thickBot="1" x14ac:dyDescent="0.35">
      <c r="A335" s="43"/>
      <c r="B335" s="39" t="s">
        <v>667</v>
      </c>
      <c r="C335" s="29">
        <v>3</v>
      </c>
      <c r="D335" s="29">
        <v>8</v>
      </c>
      <c r="E335" s="28">
        <v>0.6</v>
      </c>
      <c r="F335" s="28">
        <v>56</v>
      </c>
      <c r="G335" s="28">
        <f>F335*15</f>
        <v>840</v>
      </c>
      <c r="H335" s="28">
        <v>0</v>
      </c>
      <c r="I335" s="27">
        <f>G335*H335</f>
        <v>0</v>
      </c>
    </row>
    <row r="336" spans="1:9" ht="18.75" x14ac:dyDescent="0.3">
      <c r="A336" s="22" t="s">
        <v>395</v>
      </c>
      <c r="B336" s="62"/>
      <c r="C336" s="62"/>
      <c r="D336" s="62"/>
      <c r="E336" s="62"/>
      <c r="F336" s="62"/>
      <c r="G336" s="62"/>
      <c r="H336" s="62"/>
      <c r="I336" s="61"/>
    </row>
    <row r="337" spans="1:9" ht="18.75" x14ac:dyDescent="0.3">
      <c r="A337" s="17"/>
      <c r="B337" s="38" t="s">
        <v>666</v>
      </c>
      <c r="C337" s="33">
        <v>2</v>
      </c>
      <c r="D337" s="33">
        <v>7</v>
      </c>
      <c r="E337" s="37">
        <v>0.3</v>
      </c>
      <c r="F337" s="37">
        <f>F334+8</f>
        <v>50</v>
      </c>
      <c r="G337" s="37">
        <f>F337*15</f>
        <v>750</v>
      </c>
      <c r="H337" s="37">
        <v>0</v>
      </c>
      <c r="I337" s="36">
        <f>G337*H337</f>
        <v>0</v>
      </c>
    </row>
    <row r="338" spans="1:9" ht="19.5" thickBot="1" x14ac:dyDescent="0.35">
      <c r="A338" s="32"/>
      <c r="B338" s="30" t="s">
        <v>665</v>
      </c>
      <c r="C338" s="29">
        <v>3</v>
      </c>
      <c r="D338" s="30">
        <v>8</v>
      </c>
      <c r="E338" s="29">
        <v>0.6</v>
      </c>
      <c r="F338" s="37">
        <f>F335+8</f>
        <v>64</v>
      </c>
      <c r="G338" s="28">
        <f>F338*15</f>
        <v>960</v>
      </c>
      <c r="H338" s="28">
        <v>0</v>
      </c>
      <c r="I338" s="27">
        <f>G338*H338</f>
        <v>0</v>
      </c>
    </row>
    <row r="339" spans="1:9" ht="18.75" x14ac:dyDescent="0.3">
      <c r="A339" s="22" t="s">
        <v>1065</v>
      </c>
      <c r="B339" s="19"/>
      <c r="C339" s="19"/>
      <c r="D339" s="19"/>
      <c r="E339" s="19"/>
      <c r="F339" s="19"/>
      <c r="G339" s="19"/>
      <c r="H339" s="19"/>
      <c r="I339" s="18"/>
    </row>
    <row r="340" spans="1:9" ht="18.75" x14ac:dyDescent="0.3">
      <c r="A340" s="17" t="s">
        <v>17</v>
      </c>
      <c r="B340" s="26"/>
      <c r="C340" s="26"/>
      <c r="D340" s="26"/>
      <c r="E340" s="26"/>
      <c r="F340" s="26"/>
      <c r="G340" s="26"/>
      <c r="H340" s="26"/>
      <c r="I340" s="25"/>
    </row>
    <row r="341" spans="1:9" ht="18.75" x14ac:dyDescent="0.3">
      <c r="A341" s="17"/>
      <c r="B341" s="38" t="s">
        <v>664</v>
      </c>
      <c r="C341" s="33">
        <v>2</v>
      </c>
      <c r="D341" s="33">
        <v>7</v>
      </c>
      <c r="E341" s="37">
        <v>0.3</v>
      </c>
      <c r="F341" s="37">
        <f>F334+3</f>
        <v>45</v>
      </c>
      <c r="G341" s="33">
        <f>F341*15</f>
        <v>675</v>
      </c>
      <c r="H341" s="33">
        <v>0</v>
      </c>
      <c r="I341" s="53">
        <f>G341*H341</f>
        <v>0</v>
      </c>
    </row>
    <row r="342" spans="1:9" ht="19.5" thickBot="1" x14ac:dyDescent="0.35">
      <c r="A342" s="32"/>
      <c r="B342" s="38" t="s">
        <v>663</v>
      </c>
      <c r="C342" s="47">
        <v>3</v>
      </c>
      <c r="D342" s="47">
        <v>8</v>
      </c>
      <c r="E342" s="23">
        <v>0.6</v>
      </c>
      <c r="F342" s="37">
        <f>F335+4</f>
        <v>60</v>
      </c>
      <c r="G342" s="33">
        <f>F342*15</f>
        <v>900</v>
      </c>
      <c r="H342" s="33">
        <v>0</v>
      </c>
      <c r="I342" s="53">
        <f>G342*H342</f>
        <v>0</v>
      </c>
    </row>
    <row r="343" spans="1:9" ht="18.75" x14ac:dyDescent="0.3">
      <c r="A343" s="22" t="s">
        <v>1066</v>
      </c>
      <c r="B343" s="21"/>
      <c r="C343" s="19"/>
      <c r="D343" s="19"/>
      <c r="E343" s="19"/>
      <c r="F343" s="19"/>
      <c r="G343" s="19"/>
      <c r="H343" s="19"/>
      <c r="I343" s="18"/>
    </row>
    <row r="344" spans="1:9" ht="18.75" x14ac:dyDescent="0.3">
      <c r="A344" s="17" t="s">
        <v>17</v>
      </c>
      <c r="B344" s="40"/>
      <c r="C344" s="26"/>
      <c r="D344" s="26"/>
      <c r="E344" s="26"/>
      <c r="F344" s="26"/>
      <c r="G344" s="26"/>
      <c r="H344" s="26"/>
      <c r="I344" s="25"/>
    </row>
    <row r="345" spans="1:9" ht="18.75" x14ac:dyDescent="0.3">
      <c r="A345" s="17"/>
      <c r="B345" s="57" t="s">
        <v>662</v>
      </c>
      <c r="C345" s="33">
        <v>2</v>
      </c>
      <c r="D345" s="33">
        <v>7</v>
      </c>
      <c r="E345" s="37">
        <v>0.3</v>
      </c>
      <c r="F345" s="37">
        <f>F341+8</f>
        <v>53</v>
      </c>
      <c r="G345" s="33">
        <f>F345*15</f>
        <v>795</v>
      </c>
      <c r="H345" s="33">
        <v>0</v>
      </c>
      <c r="I345" s="53">
        <f>G345*H345</f>
        <v>0</v>
      </c>
    </row>
    <row r="346" spans="1:9" ht="19.5" thickBot="1" x14ac:dyDescent="0.35">
      <c r="A346" s="32"/>
      <c r="B346" s="39" t="s">
        <v>661</v>
      </c>
      <c r="C346" s="29">
        <v>3</v>
      </c>
      <c r="D346" s="29">
        <v>8</v>
      </c>
      <c r="E346" s="29">
        <v>0.6</v>
      </c>
      <c r="F346" s="28">
        <f>F342+8</f>
        <v>68</v>
      </c>
      <c r="G346" s="29">
        <f>F346*15</f>
        <v>1020</v>
      </c>
      <c r="H346" s="29">
        <v>0</v>
      </c>
      <c r="I346" s="41">
        <f>G346*H346</f>
        <v>0</v>
      </c>
    </row>
    <row r="347" spans="1:9" ht="18.75" x14ac:dyDescent="0.3">
      <c r="A347" s="22" t="s">
        <v>1057</v>
      </c>
      <c r="B347" s="15"/>
      <c r="C347" s="15"/>
      <c r="D347" s="15"/>
      <c r="E347" s="15"/>
      <c r="F347" s="15"/>
      <c r="G347" s="15"/>
      <c r="H347" s="15"/>
      <c r="I347" s="14"/>
    </row>
    <row r="348" spans="1:9" ht="18.75" x14ac:dyDescent="0.3">
      <c r="A348" s="17"/>
      <c r="B348" s="26"/>
      <c r="C348" s="26"/>
      <c r="D348" s="26"/>
      <c r="E348" s="26"/>
      <c r="F348" s="26"/>
      <c r="G348" s="26"/>
      <c r="H348" s="26"/>
      <c r="I348" s="25"/>
    </row>
    <row r="349" spans="1:9" ht="18.75" x14ac:dyDescent="0.3">
      <c r="A349" s="17"/>
      <c r="B349" s="54" t="s">
        <v>660</v>
      </c>
      <c r="C349" s="33">
        <v>2</v>
      </c>
      <c r="D349" s="33">
        <v>7</v>
      </c>
      <c r="E349" s="33">
        <v>0.35</v>
      </c>
      <c r="F349" s="33">
        <f>F334+12</f>
        <v>54</v>
      </c>
      <c r="G349" s="33">
        <f>F349*15</f>
        <v>810</v>
      </c>
      <c r="H349" s="33">
        <v>0</v>
      </c>
      <c r="I349" s="53">
        <f>G349*H349</f>
        <v>0</v>
      </c>
    </row>
    <row r="350" spans="1:9" ht="19.5" thickBot="1" x14ac:dyDescent="0.35">
      <c r="A350" s="32"/>
      <c r="B350" s="54" t="s">
        <v>659</v>
      </c>
      <c r="C350" s="33">
        <v>3</v>
      </c>
      <c r="D350" s="33">
        <v>8</v>
      </c>
      <c r="E350" s="33">
        <v>0.7</v>
      </c>
      <c r="F350" s="33">
        <f>F335+13</f>
        <v>69</v>
      </c>
      <c r="G350" s="33">
        <f>F350*15</f>
        <v>1035</v>
      </c>
      <c r="H350" s="33">
        <v>0</v>
      </c>
      <c r="I350" s="53">
        <f>G350*H350</f>
        <v>0</v>
      </c>
    </row>
    <row r="351" spans="1:9" ht="18.75" x14ac:dyDescent="0.3">
      <c r="A351" s="22" t="s">
        <v>1067</v>
      </c>
      <c r="B351" s="19"/>
      <c r="C351" s="19"/>
      <c r="D351" s="19"/>
      <c r="E351" s="19"/>
      <c r="F351" s="19"/>
      <c r="G351" s="19"/>
      <c r="H351" s="19"/>
      <c r="I351" s="18"/>
    </row>
    <row r="352" spans="1:9" ht="18.75" x14ac:dyDescent="0.3">
      <c r="A352" s="17" t="s">
        <v>17</v>
      </c>
      <c r="B352" s="26"/>
      <c r="C352" s="26"/>
      <c r="D352" s="26"/>
      <c r="E352" s="26"/>
      <c r="F352" s="26"/>
      <c r="G352" s="26"/>
      <c r="H352" s="26"/>
      <c r="I352" s="25"/>
    </row>
    <row r="353" spans="1:9" ht="18.75" x14ac:dyDescent="0.3">
      <c r="A353" s="17"/>
      <c r="B353" s="54" t="s">
        <v>658</v>
      </c>
      <c r="C353" s="26">
        <v>2</v>
      </c>
      <c r="D353" s="33">
        <v>7</v>
      </c>
      <c r="E353" s="33">
        <v>0.35</v>
      </c>
      <c r="F353" s="33">
        <f>F349+3</f>
        <v>57</v>
      </c>
      <c r="G353" s="26">
        <f>F353*15</f>
        <v>855</v>
      </c>
      <c r="H353" s="33">
        <v>0</v>
      </c>
      <c r="I353" s="25">
        <f>G353*H353</f>
        <v>0</v>
      </c>
    </row>
    <row r="354" spans="1:9" ht="19.5" thickBot="1" x14ac:dyDescent="0.35">
      <c r="A354" s="32"/>
      <c r="B354" s="54" t="s">
        <v>657</v>
      </c>
      <c r="C354" s="33">
        <v>3</v>
      </c>
      <c r="D354" s="33">
        <v>8</v>
      </c>
      <c r="E354" s="33">
        <v>0.7</v>
      </c>
      <c r="F354" s="33">
        <f>F350+4</f>
        <v>73</v>
      </c>
      <c r="G354" s="33">
        <f>F354*15</f>
        <v>1095</v>
      </c>
      <c r="H354" s="33">
        <v>0</v>
      </c>
      <c r="I354" s="53">
        <f>G354*H354</f>
        <v>0</v>
      </c>
    </row>
    <row r="355" spans="1:9" ht="18.75" x14ac:dyDescent="0.3">
      <c r="A355" s="22" t="s">
        <v>1068</v>
      </c>
      <c r="B355" s="19"/>
      <c r="C355" s="19"/>
      <c r="D355" s="19"/>
      <c r="E355" s="19"/>
      <c r="F355" s="19"/>
      <c r="G355" s="19"/>
      <c r="H355" s="19"/>
      <c r="I355" s="18"/>
    </row>
    <row r="356" spans="1:9" ht="18.75" x14ac:dyDescent="0.3">
      <c r="A356" s="17"/>
      <c r="B356" s="26"/>
      <c r="C356" s="26"/>
      <c r="D356" s="26"/>
      <c r="E356" s="26"/>
      <c r="F356" s="26"/>
      <c r="G356" s="26"/>
      <c r="H356" s="26"/>
      <c r="I356" s="25"/>
    </row>
    <row r="357" spans="1:9" ht="18.75" x14ac:dyDescent="0.3">
      <c r="A357" s="17"/>
      <c r="B357" s="38" t="s">
        <v>656</v>
      </c>
      <c r="C357" s="37">
        <v>2</v>
      </c>
      <c r="D357" s="37">
        <v>7</v>
      </c>
      <c r="E357" s="33">
        <v>0.35</v>
      </c>
      <c r="F357" s="37">
        <f>F349</f>
        <v>54</v>
      </c>
      <c r="G357" s="37">
        <f>F357*15</f>
        <v>810</v>
      </c>
      <c r="H357" s="37">
        <v>0</v>
      </c>
      <c r="I357" s="36">
        <f>G357*H357</f>
        <v>0</v>
      </c>
    </row>
    <row r="358" spans="1:9" ht="19.5" thickBot="1" x14ac:dyDescent="0.35">
      <c r="A358" s="32"/>
      <c r="B358" s="54" t="s">
        <v>655</v>
      </c>
      <c r="C358" s="33">
        <v>3</v>
      </c>
      <c r="D358" s="33">
        <v>8</v>
      </c>
      <c r="E358" s="33">
        <v>0.7</v>
      </c>
      <c r="F358" s="33">
        <f>F350</f>
        <v>69</v>
      </c>
      <c r="G358" s="33">
        <f>F358*15</f>
        <v>1035</v>
      </c>
      <c r="H358" s="33">
        <v>0</v>
      </c>
      <c r="I358" s="53">
        <f>G358*H358</f>
        <v>0</v>
      </c>
    </row>
    <row r="359" spans="1:9" ht="18.75" x14ac:dyDescent="0.3">
      <c r="A359" s="22" t="s">
        <v>1069</v>
      </c>
      <c r="B359" s="19"/>
      <c r="C359" s="19"/>
      <c r="D359" s="19"/>
      <c r="E359" s="19"/>
      <c r="F359" s="19"/>
      <c r="G359" s="19"/>
      <c r="H359" s="19"/>
      <c r="I359" s="18"/>
    </row>
    <row r="360" spans="1:9" ht="18.75" x14ac:dyDescent="0.3">
      <c r="A360" s="17" t="s">
        <v>17</v>
      </c>
      <c r="B360" s="26"/>
      <c r="C360" s="26"/>
      <c r="D360" s="26"/>
      <c r="E360" s="26"/>
      <c r="F360" s="26"/>
      <c r="G360" s="26"/>
      <c r="H360" s="26"/>
      <c r="I360" s="25"/>
    </row>
    <row r="361" spans="1:9" ht="18.75" x14ac:dyDescent="0.3">
      <c r="A361" s="17"/>
      <c r="B361" s="54" t="s">
        <v>654</v>
      </c>
      <c r="C361" s="26">
        <v>2</v>
      </c>
      <c r="D361" s="33">
        <v>7</v>
      </c>
      <c r="E361" s="33">
        <v>0.35</v>
      </c>
      <c r="F361" s="33">
        <f>F353</f>
        <v>57</v>
      </c>
      <c r="G361" s="26">
        <f>F361*15</f>
        <v>855</v>
      </c>
      <c r="H361" s="33">
        <v>0</v>
      </c>
      <c r="I361" s="25">
        <f>G361*H361</f>
        <v>0</v>
      </c>
    </row>
    <row r="362" spans="1:9" ht="19.5" thickBot="1" x14ac:dyDescent="0.35">
      <c r="A362" s="32"/>
      <c r="B362" s="54" t="s">
        <v>653</v>
      </c>
      <c r="C362" s="33">
        <v>3</v>
      </c>
      <c r="D362" s="33">
        <v>8</v>
      </c>
      <c r="E362" s="33">
        <v>0.7</v>
      </c>
      <c r="F362" s="33">
        <f>F354</f>
        <v>73</v>
      </c>
      <c r="G362" s="33">
        <f>F362*15</f>
        <v>1095</v>
      </c>
      <c r="H362" s="33">
        <v>0</v>
      </c>
      <c r="I362" s="53">
        <f>G362*H362</f>
        <v>0</v>
      </c>
    </row>
    <row r="363" spans="1:9" ht="18.75" x14ac:dyDescent="0.3">
      <c r="A363" s="22" t="s">
        <v>1058</v>
      </c>
      <c r="B363" s="19"/>
      <c r="C363" s="19"/>
      <c r="D363" s="19"/>
      <c r="E363" s="19"/>
      <c r="F363" s="19"/>
      <c r="G363" s="19"/>
      <c r="H363" s="19"/>
      <c r="I363" s="18"/>
    </row>
    <row r="364" spans="1:9" ht="18.75" x14ac:dyDescent="0.3">
      <c r="A364" s="17"/>
      <c r="B364" s="26"/>
      <c r="C364" s="26"/>
      <c r="D364" s="26"/>
      <c r="E364" s="26"/>
      <c r="F364" s="26"/>
      <c r="G364" s="26"/>
      <c r="H364" s="26"/>
      <c r="I364" s="25"/>
    </row>
    <row r="365" spans="1:9" ht="18.75" x14ac:dyDescent="0.3">
      <c r="A365" s="17"/>
      <c r="B365" s="38" t="s">
        <v>652</v>
      </c>
      <c r="C365" s="37">
        <v>2</v>
      </c>
      <c r="D365" s="37">
        <v>7</v>
      </c>
      <c r="E365" s="33">
        <v>0.35</v>
      </c>
      <c r="F365" s="37">
        <f>F357</f>
        <v>54</v>
      </c>
      <c r="G365" s="37">
        <f>F365*15</f>
        <v>810</v>
      </c>
      <c r="H365" s="37">
        <v>0</v>
      </c>
      <c r="I365" s="36">
        <f>G365*H365</f>
        <v>0</v>
      </c>
    </row>
    <row r="366" spans="1:9" ht="19.5" thickBot="1" x14ac:dyDescent="0.35">
      <c r="A366" s="32"/>
      <c r="B366" s="54" t="s">
        <v>651</v>
      </c>
      <c r="C366" s="33">
        <v>3</v>
      </c>
      <c r="D366" s="33">
        <v>8</v>
      </c>
      <c r="E366" s="33">
        <v>0.7</v>
      </c>
      <c r="F366" s="33">
        <f>F358</f>
        <v>69</v>
      </c>
      <c r="G366" s="33">
        <f>F366*15</f>
        <v>1035</v>
      </c>
      <c r="H366" s="33">
        <v>0</v>
      </c>
      <c r="I366" s="53">
        <f>G366*H366</f>
        <v>0</v>
      </c>
    </row>
    <row r="367" spans="1:9" ht="18.75" x14ac:dyDescent="0.3">
      <c r="A367" s="22" t="s">
        <v>1070</v>
      </c>
      <c r="B367" s="19"/>
      <c r="C367" s="19"/>
      <c r="D367" s="19"/>
      <c r="E367" s="19"/>
      <c r="F367" s="19"/>
      <c r="G367" s="19"/>
      <c r="H367" s="19"/>
      <c r="I367" s="18"/>
    </row>
    <row r="368" spans="1:9" ht="18.75" x14ac:dyDescent="0.3">
      <c r="A368" s="17" t="s">
        <v>17</v>
      </c>
      <c r="B368" s="26"/>
      <c r="C368" s="26"/>
      <c r="D368" s="26"/>
      <c r="E368" s="26"/>
      <c r="F368" s="26"/>
      <c r="G368" s="26"/>
      <c r="H368" s="26"/>
      <c r="I368" s="25"/>
    </row>
    <row r="369" spans="1:9" ht="18.75" x14ac:dyDescent="0.3">
      <c r="A369" s="17"/>
      <c r="B369" s="54" t="s">
        <v>650</v>
      </c>
      <c r="C369" s="26">
        <v>2</v>
      </c>
      <c r="D369" s="33">
        <v>7</v>
      </c>
      <c r="E369" s="33">
        <v>0.35</v>
      </c>
      <c r="F369" s="33">
        <f>F361</f>
        <v>57</v>
      </c>
      <c r="G369" s="26">
        <f>F369*15</f>
        <v>855</v>
      </c>
      <c r="H369" s="33">
        <v>0</v>
      </c>
      <c r="I369" s="25">
        <f>G369*H369</f>
        <v>0</v>
      </c>
    </row>
    <row r="370" spans="1:9" ht="19.5" thickBot="1" x14ac:dyDescent="0.35">
      <c r="A370" s="32"/>
      <c r="B370" s="54" t="s">
        <v>649</v>
      </c>
      <c r="C370" s="33">
        <v>3</v>
      </c>
      <c r="D370" s="33">
        <v>8</v>
      </c>
      <c r="E370" s="33">
        <v>0.7</v>
      </c>
      <c r="F370" s="33">
        <f>F362</f>
        <v>73</v>
      </c>
      <c r="G370" s="33">
        <f>F370*15</f>
        <v>1095</v>
      </c>
      <c r="H370" s="33">
        <v>0</v>
      </c>
      <c r="I370" s="53">
        <f>G370*H370</f>
        <v>0</v>
      </c>
    </row>
    <row r="371" spans="1:9" ht="18.75" x14ac:dyDescent="0.3">
      <c r="A371" s="22" t="s">
        <v>1059</v>
      </c>
      <c r="B371" s="19"/>
      <c r="C371" s="19"/>
      <c r="D371" s="19"/>
      <c r="E371" s="19"/>
      <c r="F371" s="19"/>
      <c r="G371" s="19"/>
      <c r="H371" s="19"/>
      <c r="I371" s="18"/>
    </row>
    <row r="372" spans="1:9" ht="18.75" x14ac:dyDescent="0.3">
      <c r="A372" s="17"/>
      <c r="B372" s="26"/>
      <c r="C372" s="26"/>
      <c r="D372" s="26"/>
      <c r="E372" s="26"/>
      <c r="F372" s="26"/>
      <c r="G372" s="26"/>
      <c r="H372" s="26"/>
      <c r="I372" s="25"/>
    </row>
    <row r="373" spans="1:9" ht="18.75" x14ac:dyDescent="0.3">
      <c r="A373" s="17"/>
      <c r="B373" s="54" t="s">
        <v>648</v>
      </c>
      <c r="C373" s="33">
        <v>2</v>
      </c>
      <c r="D373" s="33">
        <v>7</v>
      </c>
      <c r="E373" s="33">
        <v>0.35</v>
      </c>
      <c r="F373" s="33">
        <f>F349</f>
        <v>54</v>
      </c>
      <c r="G373" s="33">
        <f>F373*15</f>
        <v>810</v>
      </c>
      <c r="H373" s="33">
        <v>0</v>
      </c>
      <c r="I373" s="53">
        <f>G373*H373</f>
        <v>0</v>
      </c>
    </row>
    <row r="374" spans="1:9" ht="19.5" thickBot="1" x14ac:dyDescent="0.35">
      <c r="A374" s="32"/>
      <c r="B374" s="54" t="s">
        <v>647</v>
      </c>
      <c r="C374" s="33">
        <v>3</v>
      </c>
      <c r="D374" s="33">
        <v>8</v>
      </c>
      <c r="E374" s="33">
        <v>0.7</v>
      </c>
      <c r="F374" s="33">
        <f>F350</f>
        <v>69</v>
      </c>
      <c r="G374" s="33">
        <f>F374*15</f>
        <v>1035</v>
      </c>
      <c r="H374" s="33">
        <v>0</v>
      </c>
      <c r="I374" s="53">
        <f>G374*H374</f>
        <v>0</v>
      </c>
    </row>
    <row r="375" spans="1:9" ht="18.75" x14ac:dyDescent="0.3">
      <c r="A375" s="22" t="s">
        <v>1071</v>
      </c>
      <c r="B375" s="19"/>
      <c r="C375" s="19"/>
      <c r="D375" s="19"/>
      <c r="E375" s="19"/>
      <c r="F375" s="19"/>
      <c r="G375" s="19"/>
      <c r="H375" s="19"/>
      <c r="I375" s="18"/>
    </row>
    <row r="376" spans="1:9" ht="18.75" x14ac:dyDescent="0.3">
      <c r="A376" s="17" t="s">
        <v>17</v>
      </c>
      <c r="B376" s="26"/>
      <c r="C376" s="26"/>
      <c r="D376" s="26"/>
      <c r="E376" s="26"/>
      <c r="F376" s="26"/>
      <c r="G376" s="26"/>
      <c r="H376" s="26"/>
      <c r="I376" s="25"/>
    </row>
    <row r="377" spans="1:9" ht="18.75" x14ac:dyDescent="0.3">
      <c r="A377" s="17"/>
      <c r="B377" s="54" t="s">
        <v>646</v>
      </c>
      <c r="C377" s="26">
        <v>2</v>
      </c>
      <c r="D377" s="33">
        <v>7</v>
      </c>
      <c r="E377" s="33">
        <v>0.35</v>
      </c>
      <c r="F377" s="33">
        <f>F369</f>
        <v>57</v>
      </c>
      <c r="G377" s="26">
        <f>F377*15</f>
        <v>855</v>
      </c>
      <c r="H377" s="33">
        <v>0</v>
      </c>
      <c r="I377" s="25">
        <f>G377*H377</f>
        <v>0</v>
      </c>
    </row>
    <row r="378" spans="1:9" ht="19.5" thickBot="1" x14ac:dyDescent="0.35">
      <c r="A378" s="32"/>
      <c r="B378" s="54" t="s">
        <v>645</v>
      </c>
      <c r="C378" s="33">
        <v>3</v>
      </c>
      <c r="D378" s="33">
        <v>8</v>
      </c>
      <c r="E378" s="33">
        <v>0.7</v>
      </c>
      <c r="F378" s="33">
        <f>F370</f>
        <v>73</v>
      </c>
      <c r="G378" s="33">
        <f>F378*15</f>
        <v>1095</v>
      </c>
      <c r="H378" s="33">
        <v>0</v>
      </c>
      <c r="I378" s="53">
        <f>G378*H378</f>
        <v>0</v>
      </c>
    </row>
    <row r="379" spans="1:9" ht="19.5" thickBot="1" x14ac:dyDescent="0.35">
      <c r="A379" s="58" t="s">
        <v>644</v>
      </c>
      <c r="B379" s="21"/>
      <c r="C379" s="19"/>
      <c r="D379" s="19"/>
      <c r="E379" s="19"/>
      <c r="F379" s="19"/>
      <c r="G379" s="19"/>
      <c r="H379" s="19"/>
      <c r="I379" s="18"/>
    </row>
    <row r="380" spans="1:9" ht="18.75" x14ac:dyDescent="0.3">
      <c r="A380" s="22" t="s">
        <v>1072</v>
      </c>
      <c r="B380" s="40"/>
      <c r="C380" s="26"/>
      <c r="D380" s="26"/>
      <c r="E380" s="26"/>
      <c r="F380" s="26"/>
      <c r="G380" s="26"/>
      <c r="H380" s="26"/>
      <c r="I380" s="25"/>
    </row>
    <row r="381" spans="1:9" ht="18.75" x14ac:dyDescent="0.3">
      <c r="A381" s="17"/>
      <c r="B381" s="57" t="s">
        <v>643</v>
      </c>
      <c r="C381" s="37">
        <v>1.5</v>
      </c>
      <c r="D381" s="37">
        <v>6</v>
      </c>
      <c r="E381" s="37">
        <v>0.2</v>
      </c>
      <c r="F381" s="37">
        <v>35</v>
      </c>
      <c r="G381" s="37">
        <f>F381*15</f>
        <v>525</v>
      </c>
      <c r="H381" s="37">
        <v>0</v>
      </c>
      <c r="I381" s="36">
        <f>G381*H381</f>
        <v>0</v>
      </c>
    </row>
    <row r="382" spans="1:9" ht="18.75" x14ac:dyDescent="0.3">
      <c r="A382" s="17"/>
      <c r="B382" s="57" t="s">
        <v>642</v>
      </c>
      <c r="C382" s="33">
        <v>2</v>
      </c>
      <c r="D382" s="33">
        <v>7</v>
      </c>
      <c r="E382" s="37">
        <v>0.3</v>
      </c>
      <c r="F382" s="37">
        <v>37</v>
      </c>
      <c r="G382" s="37">
        <f>F382*15</f>
        <v>555</v>
      </c>
      <c r="H382" s="37">
        <v>0</v>
      </c>
      <c r="I382" s="36">
        <f>G382*H382</f>
        <v>0</v>
      </c>
    </row>
    <row r="383" spans="1:9" ht="18.75" x14ac:dyDescent="0.3">
      <c r="A383" s="17"/>
      <c r="B383" s="57" t="s">
        <v>641</v>
      </c>
      <c r="C383" s="33">
        <v>2.5</v>
      </c>
      <c r="D383" s="33">
        <v>7</v>
      </c>
      <c r="E383" s="37">
        <v>0.45</v>
      </c>
      <c r="F383" s="37">
        <v>43</v>
      </c>
      <c r="G383" s="37">
        <f>F383*15</f>
        <v>645</v>
      </c>
      <c r="H383" s="37">
        <v>0</v>
      </c>
      <c r="I383" s="36">
        <f>G383*H383</f>
        <v>0</v>
      </c>
    </row>
    <row r="384" spans="1:9" ht="19.5" thickBot="1" x14ac:dyDescent="0.35">
      <c r="A384" s="32"/>
      <c r="B384" s="39" t="s">
        <v>640</v>
      </c>
      <c r="C384" s="29">
        <v>3</v>
      </c>
      <c r="D384" s="29">
        <v>8</v>
      </c>
      <c r="E384" s="28">
        <v>0.6</v>
      </c>
      <c r="F384" s="28">
        <v>49</v>
      </c>
      <c r="G384" s="28">
        <f>F384*15</f>
        <v>735</v>
      </c>
      <c r="H384" s="28">
        <v>0</v>
      </c>
      <c r="I384" s="27">
        <f>G384*H384</f>
        <v>0</v>
      </c>
    </row>
    <row r="385" spans="1:9" ht="18.75" x14ac:dyDescent="0.3">
      <c r="A385" s="22" t="s">
        <v>398</v>
      </c>
      <c r="B385" s="62"/>
      <c r="C385" s="62"/>
      <c r="D385" s="62"/>
      <c r="E385" s="62"/>
      <c r="F385" s="62"/>
      <c r="G385" s="62"/>
      <c r="H385" s="62"/>
      <c r="I385" s="61"/>
    </row>
    <row r="386" spans="1:9" ht="18.75" x14ac:dyDescent="0.3">
      <c r="A386" s="17"/>
      <c r="B386" s="38" t="s">
        <v>639</v>
      </c>
      <c r="C386" s="33">
        <v>2</v>
      </c>
      <c r="D386" s="33">
        <v>7</v>
      </c>
      <c r="E386" s="37">
        <v>0.3</v>
      </c>
      <c r="F386" s="37">
        <f>F382+8</f>
        <v>45</v>
      </c>
      <c r="G386" s="37">
        <f>F386*15</f>
        <v>675</v>
      </c>
      <c r="H386" s="37">
        <v>0</v>
      </c>
      <c r="I386" s="36">
        <f>G386*H386</f>
        <v>0</v>
      </c>
    </row>
    <row r="387" spans="1:9" ht="18.75" x14ac:dyDescent="0.3">
      <c r="A387" s="17"/>
      <c r="B387" s="38" t="s">
        <v>638</v>
      </c>
      <c r="C387" s="33">
        <v>2.5</v>
      </c>
      <c r="D387" s="33">
        <v>7</v>
      </c>
      <c r="E387" s="37">
        <v>0.45</v>
      </c>
      <c r="F387" s="37">
        <f>F383+8</f>
        <v>51</v>
      </c>
      <c r="G387" s="37">
        <f>F387*15</f>
        <v>765</v>
      </c>
      <c r="H387" s="37">
        <v>0</v>
      </c>
      <c r="I387" s="36">
        <f>G387*H387</f>
        <v>0</v>
      </c>
    </row>
    <row r="388" spans="1:9" ht="19.5" thickBot="1" x14ac:dyDescent="0.35">
      <c r="A388" s="32"/>
      <c r="B388" s="38" t="s">
        <v>637</v>
      </c>
      <c r="C388" s="47">
        <v>3</v>
      </c>
      <c r="D388" s="47">
        <v>8</v>
      </c>
      <c r="E388" s="23">
        <v>0.6</v>
      </c>
      <c r="F388" s="37">
        <f>F384+8</f>
        <v>57</v>
      </c>
      <c r="G388" s="37">
        <f>F388*15</f>
        <v>855</v>
      </c>
      <c r="H388" s="37">
        <v>0</v>
      </c>
      <c r="I388" s="36">
        <f>G388*H388</f>
        <v>0</v>
      </c>
    </row>
    <row r="389" spans="1:9" ht="18.75" x14ac:dyDescent="0.3">
      <c r="A389" s="22" t="s">
        <v>636</v>
      </c>
      <c r="B389" s="62"/>
      <c r="C389" s="62"/>
      <c r="D389" s="62"/>
      <c r="E389" s="62"/>
      <c r="F389" s="62"/>
      <c r="G389" s="62"/>
      <c r="H389" s="62"/>
      <c r="I389" s="61"/>
    </row>
    <row r="390" spans="1:9" ht="18.75" x14ac:dyDescent="0.3">
      <c r="A390" s="17" t="s">
        <v>635</v>
      </c>
      <c r="B390" s="38" t="s">
        <v>634</v>
      </c>
      <c r="C390" s="33">
        <v>2</v>
      </c>
      <c r="D390" s="33">
        <v>7</v>
      </c>
      <c r="E390" s="37">
        <v>0.3</v>
      </c>
      <c r="F390" s="37">
        <f>F386+5</f>
        <v>50</v>
      </c>
      <c r="G390" s="37">
        <f>F390*15</f>
        <v>750</v>
      </c>
      <c r="H390" s="37">
        <v>0</v>
      </c>
      <c r="I390" s="36">
        <f>G390*H390</f>
        <v>0</v>
      </c>
    </row>
    <row r="391" spans="1:9" ht="18.75" x14ac:dyDescent="0.3">
      <c r="A391" s="17"/>
      <c r="B391" s="38" t="s">
        <v>633</v>
      </c>
      <c r="C391" s="33">
        <v>2.5</v>
      </c>
      <c r="D391" s="33">
        <v>7</v>
      </c>
      <c r="E391" s="37">
        <v>0.45</v>
      </c>
      <c r="F391" s="37">
        <f>F387+5</f>
        <v>56</v>
      </c>
      <c r="G391" s="37">
        <f>F391*15</f>
        <v>840</v>
      </c>
      <c r="H391" s="37">
        <v>0</v>
      </c>
      <c r="I391" s="36">
        <f>G391*H391</f>
        <v>0</v>
      </c>
    </row>
    <row r="392" spans="1:9" ht="19.5" thickBot="1" x14ac:dyDescent="0.35">
      <c r="A392" s="32"/>
      <c r="B392" s="38" t="s">
        <v>632</v>
      </c>
      <c r="C392" s="47">
        <v>3</v>
      </c>
      <c r="D392" s="47">
        <v>8</v>
      </c>
      <c r="E392" s="23">
        <v>0.6</v>
      </c>
      <c r="F392" s="37">
        <f>F388+5</f>
        <v>62</v>
      </c>
      <c r="G392" s="37">
        <f>F392*15</f>
        <v>930</v>
      </c>
      <c r="H392" s="37">
        <v>0</v>
      </c>
      <c r="I392" s="36">
        <f>G392*H392</f>
        <v>0</v>
      </c>
    </row>
    <row r="393" spans="1:9" ht="18.75" x14ac:dyDescent="0.3">
      <c r="A393" s="22" t="s">
        <v>1073</v>
      </c>
      <c r="B393" s="19"/>
      <c r="C393" s="19"/>
      <c r="D393" s="19"/>
      <c r="E393" s="19"/>
      <c r="F393" s="19"/>
      <c r="G393" s="19"/>
      <c r="H393" s="19"/>
      <c r="I393" s="18"/>
    </row>
    <row r="394" spans="1:9" ht="18.75" x14ac:dyDescent="0.3">
      <c r="A394" s="17" t="s">
        <v>17</v>
      </c>
      <c r="B394" s="26"/>
      <c r="C394" s="26"/>
      <c r="D394" s="26"/>
      <c r="E394" s="26"/>
      <c r="F394" s="26"/>
      <c r="G394" s="26"/>
      <c r="H394" s="26"/>
      <c r="I394" s="25"/>
    </row>
    <row r="395" spans="1:9" ht="18.75" x14ac:dyDescent="0.3">
      <c r="A395" s="17"/>
      <c r="B395" s="38" t="s">
        <v>631</v>
      </c>
      <c r="C395" s="33">
        <v>2</v>
      </c>
      <c r="D395" s="33">
        <v>7</v>
      </c>
      <c r="E395" s="37">
        <v>0.3</v>
      </c>
      <c r="F395" s="37">
        <f>F382+3</f>
        <v>40</v>
      </c>
      <c r="G395" s="33">
        <f>F395*15</f>
        <v>600</v>
      </c>
      <c r="H395" s="33">
        <v>0</v>
      </c>
      <c r="I395" s="53">
        <f>G395*H395</f>
        <v>0</v>
      </c>
    </row>
    <row r="396" spans="1:9" ht="18.75" x14ac:dyDescent="0.3">
      <c r="A396" s="17"/>
      <c r="B396" s="38" t="s">
        <v>630</v>
      </c>
      <c r="C396" s="33">
        <v>2.5</v>
      </c>
      <c r="D396" s="33">
        <v>7</v>
      </c>
      <c r="E396" s="37">
        <v>0.45</v>
      </c>
      <c r="F396" s="37">
        <f>F383+3</f>
        <v>46</v>
      </c>
      <c r="G396" s="33">
        <f>F396*15</f>
        <v>690</v>
      </c>
      <c r="H396" s="33">
        <v>0</v>
      </c>
      <c r="I396" s="53">
        <f>G396*H396</f>
        <v>0</v>
      </c>
    </row>
    <row r="397" spans="1:9" ht="19.5" thickBot="1" x14ac:dyDescent="0.35">
      <c r="A397" s="32"/>
      <c r="B397" s="38" t="s">
        <v>629</v>
      </c>
      <c r="C397" s="47">
        <v>3</v>
      </c>
      <c r="D397" s="47">
        <v>8</v>
      </c>
      <c r="E397" s="23">
        <v>0.6</v>
      </c>
      <c r="F397" s="37">
        <f>F384+4</f>
        <v>53</v>
      </c>
      <c r="G397" s="33">
        <f>F397*15</f>
        <v>795</v>
      </c>
      <c r="H397" s="33">
        <v>0</v>
      </c>
      <c r="I397" s="53">
        <f>G397*H397</f>
        <v>0</v>
      </c>
    </row>
    <row r="398" spans="1:9" ht="18.75" x14ac:dyDescent="0.3">
      <c r="A398" s="22" t="s">
        <v>1066</v>
      </c>
      <c r="B398" s="19"/>
      <c r="C398" s="19"/>
      <c r="D398" s="19"/>
      <c r="E398" s="19"/>
      <c r="F398" s="19"/>
      <c r="G398" s="19"/>
      <c r="H398" s="19"/>
      <c r="I398" s="18"/>
    </row>
    <row r="399" spans="1:9" ht="18.75" x14ac:dyDescent="0.3">
      <c r="A399" s="17" t="s">
        <v>17</v>
      </c>
      <c r="B399" s="26"/>
      <c r="C399" s="26"/>
      <c r="D399" s="26"/>
      <c r="E399" s="26"/>
      <c r="F399" s="26"/>
      <c r="G399" s="26"/>
      <c r="H399" s="26"/>
      <c r="I399" s="25"/>
    </row>
    <row r="400" spans="1:9" ht="18.75" x14ac:dyDescent="0.3">
      <c r="A400" s="17"/>
      <c r="B400" s="38" t="s">
        <v>628</v>
      </c>
      <c r="C400" s="33">
        <v>2</v>
      </c>
      <c r="D400" s="33">
        <v>7</v>
      </c>
      <c r="E400" s="37">
        <v>0.3</v>
      </c>
      <c r="F400" s="37">
        <f>F395+8</f>
        <v>48</v>
      </c>
      <c r="G400" s="33">
        <f>F400*15</f>
        <v>720</v>
      </c>
      <c r="H400" s="33">
        <v>0</v>
      </c>
      <c r="I400" s="53">
        <f>G400*H400</f>
        <v>0</v>
      </c>
    </row>
    <row r="401" spans="1:9" ht="18.75" x14ac:dyDescent="0.3">
      <c r="A401" s="17"/>
      <c r="B401" s="38" t="s">
        <v>627</v>
      </c>
      <c r="C401" s="33">
        <v>2.5</v>
      </c>
      <c r="D401" s="33">
        <v>7</v>
      </c>
      <c r="E401" s="37">
        <v>0.45</v>
      </c>
      <c r="F401" s="37">
        <f>F396+8</f>
        <v>54</v>
      </c>
      <c r="G401" s="33">
        <f>F401*15</f>
        <v>810</v>
      </c>
      <c r="H401" s="33">
        <v>0</v>
      </c>
      <c r="I401" s="53">
        <f>G401*H401</f>
        <v>0</v>
      </c>
    </row>
    <row r="402" spans="1:9" ht="19.5" thickBot="1" x14ac:dyDescent="0.35">
      <c r="A402" s="32"/>
      <c r="B402" s="38" t="s">
        <v>626</v>
      </c>
      <c r="C402" s="47">
        <v>3</v>
      </c>
      <c r="D402" s="47">
        <v>8</v>
      </c>
      <c r="E402" s="23">
        <v>0.6</v>
      </c>
      <c r="F402" s="37">
        <f>F397+8</f>
        <v>61</v>
      </c>
      <c r="G402" s="33">
        <f>F402*15</f>
        <v>915</v>
      </c>
      <c r="H402" s="33">
        <v>0</v>
      </c>
      <c r="I402" s="53">
        <f>G402*H402</f>
        <v>0</v>
      </c>
    </row>
    <row r="403" spans="1:9" ht="18.75" x14ac:dyDescent="0.3">
      <c r="A403" s="22" t="s">
        <v>625</v>
      </c>
      <c r="B403" s="19"/>
      <c r="C403" s="19"/>
      <c r="D403" s="19"/>
      <c r="E403" s="19"/>
      <c r="F403" s="19"/>
      <c r="G403" s="19"/>
      <c r="H403" s="19"/>
      <c r="I403" s="18"/>
    </row>
    <row r="404" spans="1:9" ht="18.75" x14ac:dyDescent="0.3">
      <c r="A404" s="17" t="s">
        <v>624</v>
      </c>
      <c r="B404" s="26"/>
      <c r="C404" s="26"/>
      <c r="D404" s="26"/>
      <c r="E404" s="26"/>
      <c r="F404" s="26"/>
      <c r="G404" s="26"/>
      <c r="H404" s="26"/>
      <c r="I404" s="25"/>
    </row>
    <row r="405" spans="1:9" ht="18.75" x14ac:dyDescent="0.3">
      <c r="A405" s="17" t="s">
        <v>17</v>
      </c>
      <c r="B405" s="38" t="s">
        <v>623</v>
      </c>
      <c r="C405" s="33">
        <v>2</v>
      </c>
      <c r="D405" s="33">
        <v>7</v>
      </c>
      <c r="E405" s="37">
        <v>0.3</v>
      </c>
      <c r="F405" s="37">
        <f>F400+5</f>
        <v>53</v>
      </c>
      <c r="G405" s="33">
        <f>F405*15</f>
        <v>795</v>
      </c>
      <c r="H405" s="33">
        <v>0</v>
      </c>
      <c r="I405" s="53">
        <f>G405*H405</f>
        <v>0</v>
      </c>
    </row>
    <row r="406" spans="1:9" ht="18.75" x14ac:dyDescent="0.3">
      <c r="A406" s="17"/>
      <c r="B406" s="38" t="s">
        <v>622</v>
      </c>
      <c r="C406" s="33">
        <v>2.5</v>
      </c>
      <c r="D406" s="33">
        <v>7</v>
      </c>
      <c r="E406" s="37">
        <v>0.45</v>
      </c>
      <c r="F406" s="37">
        <f>F401+5</f>
        <v>59</v>
      </c>
      <c r="G406" s="33">
        <f>F406*15</f>
        <v>885</v>
      </c>
      <c r="H406" s="33">
        <v>0</v>
      </c>
      <c r="I406" s="53">
        <f>G406*H406</f>
        <v>0</v>
      </c>
    </row>
    <row r="407" spans="1:9" ht="19.5" thickBot="1" x14ac:dyDescent="0.35">
      <c r="A407" s="32"/>
      <c r="B407" s="35" t="s">
        <v>621</v>
      </c>
      <c r="C407" s="29">
        <v>3</v>
      </c>
      <c r="D407" s="29">
        <v>8</v>
      </c>
      <c r="E407" s="28">
        <v>0.6</v>
      </c>
      <c r="F407" s="28">
        <f>F402+5</f>
        <v>66</v>
      </c>
      <c r="G407" s="29">
        <f>F407*15</f>
        <v>990</v>
      </c>
      <c r="H407" s="29">
        <v>0</v>
      </c>
      <c r="I407" s="41">
        <f>G407*H407</f>
        <v>0</v>
      </c>
    </row>
    <row r="408" spans="1:9" ht="18.75" x14ac:dyDescent="0.3">
      <c r="A408" s="22" t="s">
        <v>1074</v>
      </c>
      <c r="B408" s="15"/>
      <c r="C408" s="15"/>
      <c r="D408" s="15"/>
      <c r="E408" s="15"/>
      <c r="F408" s="15"/>
      <c r="G408" s="15"/>
      <c r="H408" s="15"/>
      <c r="I408" s="14"/>
    </row>
    <row r="409" spans="1:9" ht="18.75" x14ac:dyDescent="0.3">
      <c r="A409" s="17"/>
      <c r="B409" s="26"/>
      <c r="C409" s="26"/>
      <c r="D409" s="26"/>
      <c r="E409" s="26"/>
      <c r="F409" s="26"/>
      <c r="G409" s="26"/>
      <c r="H409" s="26"/>
      <c r="I409" s="25"/>
    </row>
    <row r="410" spans="1:9" ht="18.75" x14ac:dyDescent="0.3">
      <c r="A410" s="17"/>
      <c r="B410" s="54" t="s">
        <v>620</v>
      </c>
      <c r="C410" s="33">
        <v>2</v>
      </c>
      <c r="D410" s="33">
        <v>7</v>
      </c>
      <c r="E410" s="33">
        <v>0.35</v>
      </c>
      <c r="F410" s="37">
        <f>F382+12</f>
        <v>49</v>
      </c>
      <c r="G410" s="33">
        <f>F410*15</f>
        <v>735</v>
      </c>
      <c r="H410" s="33">
        <v>0</v>
      </c>
      <c r="I410" s="53">
        <f>G410*H410</f>
        <v>0</v>
      </c>
    </row>
    <row r="411" spans="1:9" ht="18.75" x14ac:dyDescent="0.3">
      <c r="A411" s="17"/>
      <c r="B411" s="54" t="s">
        <v>619</v>
      </c>
      <c r="C411" s="33">
        <v>2.5</v>
      </c>
      <c r="D411" s="33">
        <v>7</v>
      </c>
      <c r="E411" s="33">
        <v>0.45</v>
      </c>
      <c r="F411" s="37">
        <f>F383+12</f>
        <v>55</v>
      </c>
      <c r="G411" s="33">
        <f>F411*15</f>
        <v>825</v>
      </c>
      <c r="H411" s="33">
        <v>0</v>
      </c>
      <c r="I411" s="53">
        <f>G411*H411</f>
        <v>0</v>
      </c>
    </row>
    <row r="412" spans="1:9" ht="19.5" thickBot="1" x14ac:dyDescent="0.35">
      <c r="A412" s="32"/>
      <c r="B412" s="54" t="s">
        <v>618</v>
      </c>
      <c r="C412" s="33">
        <v>3</v>
      </c>
      <c r="D412" s="33">
        <v>8</v>
      </c>
      <c r="E412" s="33">
        <v>0.6</v>
      </c>
      <c r="F412" s="37">
        <f>F384+13</f>
        <v>62</v>
      </c>
      <c r="G412" s="33">
        <f>F412*15</f>
        <v>930</v>
      </c>
      <c r="H412" s="33">
        <v>0</v>
      </c>
      <c r="I412" s="53">
        <f>G412*H412</f>
        <v>0</v>
      </c>
    </row>
    <row r="413" spans="1:9" ht="18.75" x14ac:dyDescent="0.3">
      <c r="A413" s="22" t="s">
        <v>1075</v>
      </c>
      <c r="B413" s="19"/>
      <c r="C413" s="19"/>
      <c r="D413" s="19"/>
      <c r="E413" s="19"/>
      <c r="F413" s="19"/>
      <c r="G413" s="19"/>
      <c r="H413" s="19"/>
      <c r="I413" s="18"/>
    </row>
    <row r="414" spans="1:9" ht="18.75" x14ac:dyDescent="0.3">
      <c r="A414" s="17" t="s">
        <v>17</v>
      </c>
      <c r="B414" s="26"/>
      <c r="C414" s="26"/>
      <c r="D414" s="26"/>
      <c r="E414" s="26"/>
      <c r="F414" s="26"/>
      <c r="G414" s="26"/>
      <c r="H414" s="26"/>
      <c r="I414" s="25"/>
    </row>
    <row r="415" spans="1:9" ht="18.75" x14ac:dyDescent="0.3">
      <c r="A415" s="17"/>
      <c r="B415" s="54" t="s">
        <v>617</v>
      </c>
      <c r="C415" s="26">
        <v>2</v>
      </c>
      <c r="D415" s="33">
        <v>7</v>
      </c>
      <c r="E415" s="33">
        <v>0.35</v>
      </c>
      <c r="F415" s="33">
        <f>F410+3</f>
        <v>52</v>
      </c>
      <c r="G415" s="26">
        <f>F415*15</f>
        <v>780</v>
      </c>
      <c r="H415" s="33">
        <v>0</v>
      </c>
      <c r="I415" s="25">
        <f>G415*H415</f>
        <v>0</v>
      </c>
    </row>
    <row r="416" spans="1:9" ht="18.75" x14ac:dyDescent="0.3">
      <c r="A416" s="17"/>
      <c r="B416" s="38" t="s">
        <v>616</v>
      </c>
      <c r="C416" s="37">
        <v>2.5</v>
      </c>
      <c r="D416" s="37">
        <v>7</v>
      </c>
      <c r="E416" s="33">
        <v>0.45</v>
      </c>
      <c r="F416" s="33">
        <f>F411+3</f>
        <v>58</v>
      </c>
      <c r="G416" s="37">
        <f>F416*15</f>
        <v>870</v>
      </c>
      <c r="H416" s="37">
        <v>0</v>
      </c>
      <c r="I416" s="36">
        <f>G416*H416</f>
        <v>0</v>
      </c>
    </row>
    <row r="417" spans="1:9" ht="19.5" thickBot="1" x14ac:dyDescent="0.35">
      <c r="A417" s="32"/>
      <c r="B417" s="54" t="s">
        <v>615</v>
      </c>
      <c r="C417" s="33">
        <v>3</v>
      </c>
      <c r="D417" s="33">
        <v>8</v>
      </c>
      <c r="E417" s="33">
        <v>0.6</v>
      </c>
      <c r="F417" s="33">
        <f>F412+4</f>
        <v>66</v>
      </c>
      <c r="G417" s="33">
        <f>F417*15</f>
        <v>990</v>
      </c>
      <c r="H417" s="33">
        <v>0</v>
      </c>
      <c r="I417" s="53">
        <f>G417*H417</f>
        <v>0</v>
      </c>
    </row>
    <row r="418" spans="1:9" ht="18.75" x14ac:dyDescent="0.3">
      <c r="A418" s="22" t="s">
        <v>1076</v>
      </c>
      <c r="B418" s="19"/>
      <c r="C418" s="19"/>
      <c r="D418" s="19"/>
      <c r="E418" s="19"/>
      <c r="F418" s="19"/>
      <c r="G418" s="19"/>
      <c r="H418" s="19"/>
      <c r="I418" s="18"/>
    </row>
    <row r="419" spans="1:9" ht="18.75" x14ac:dyDescent="0.3">
      <c r="A419" s="17"/>
      <c r="B419" s="26"/>
      <c r="C419" s="26"/>
      <c r="D419" s="26"/>
      <c r="E419" s="26"/>
      <c r="F419" s="26"/>
      <c r="G419" s="26"/>
      <c r="H419" s="26"/>
      <c r="I419" s="25"/>
    </row>
    <row r="420" spans="1:9" ht="18.75" x14ac:dyDescent="0.3">
      <c r="A420" s="17"/>
      <c r="B420" s="38" t="s">
        <v>614</v>
      </c>
      <c r="C420" s="37">
        <v>2</v>
      </c>
      <c r="D420" s="37">
        <v>7</v>
      </c>
      <c r="E420" s="33">
        <v>0.35</v>
      </c>
      <c r="F420" s="37">
        <f>F410</f>
        <v>49</v>
      </c>
      <c r="G420" s="37">
        <f>F420*15</f>
        <v>735</v>
      </c>
      <c r="H420" s="37">
        <v>0</v>
      </c>
      <c r="I420" s="36">
        <f>G420*H420</f>
        <v>0</v>
      </c>
    </row>
    <row r="421" spans="1:9" ht="18.75" x14ac:dyDescent="0.3">
      <c r="A421" s="17"/>
      <c r="B421" s="54" t="s">
        <v>613</v>
      </c>
      <c r="C421" s="33">
        <v>2.5</v>
      </c>
      <c r="D421" s="33">
        <v>7</v>
      </c>
      <c r="E421" s="33">
        <v>0.45</v>
      </c>
      <c r="F421" s="33">
        <f>F411</f>
        <v>55</v>
      </c>
      <c r="G421" s="33">
        <f>F421*15</f>
        <v>825</v>
      </c>
      <c r="H421" s="33">
        <v>0</v>
      </c>
      <c r="I421" s="53">
        <f>G421*H421</f>
        <v>0</v>
      </c>
    </row>
    <row r="422" spans="1:9" ht="19.5" thickBot="1" x14ac:dyDescent="0.35">
      <c r="A422" s="32"/>
      <c r="B422" s="54" t="s">
        <v>612</v>
      </c>
      <c r="C422" s="33">
        <v>3</v>
      </c>
      <c r="D422" s="33">
        <v>8</v>
      </c>
      <c r="E422" s="33">
        <v>0.6</v>
      </c>
      <c r="F422" s="33">
        <f>F412</f>
        <v>62</v>
      </c>
      <c r="G422" s="33">
        <f>F422*15</f>
        <v>930</v>
      </c>
      <c r="H422" s="33">
        <v>0</v>
      </c>
      <c r="I422" s="53">
        <f>G422*H422</f>
        <v>0</v>
      </c>
    </row>
    <row r="423" spans="1:9" ht="18.75" x14ac:dyDescent="0.3">
      <c r="A423" s="22" t="s">
        <v>1077</v>
      </c>
      <c r="B423" s="19"/>
      <c r="C423" s="19"/>
      <c r="D423" s="19"/>
      <c r="E423" s="19"/>
      <c r="F423" s="19"/>
      <c r="G423" s="19"/>
      <c r="H423" s="19"/>
      <c r="I423" s="18"/>
    </row>
    <row r="424" spans="1:9" ht="18.75" x14ac:dyDescent="0.3">
      <c r="A424" s="17" t="s">
        <v>17</v>
      </c>
      <c r="B424" s="26"/>
      <c r="C424" s="26"/>
      <c r="D424" s="26"/>
      <c r="E424" s="26"/>
      <c r="F424" s="26"/>
      <c r="G424" s="26"/>
      <c r="H424" s="26"/>
      <c r="I424" s="25"/>
    </row>
    <row r="425" spans="1:9" ht="18.75" x14ac:dyDescent="0.3">
      <c r="A425" s="17"/>
      <c r="B425" s="54" t="s">
        <v>611</v>
      </c>
      <c r="C425" s="26">
        <v>2</v>
      </c>
      <c r="D425" s="33">
        <v>7</v>
      </c>
      <c r="E425" s="33">
        <v>0.35</v>
      </c>
      <c r="F425" s="33">
        <f>F415</f>
        <v>52</v>
      </c>
      <c r="G425" s="26">
        <f>F425*15</f>
        <v>780</v>
      </c>
      <c r="H425" s="33">
        <v>0</v>
      </c>
      <c r="I425" s="25">
        <f>G425*H425</f>
        <v>0</v>
      </c>
    </row>
    <row r="426" spans="1:9" ht="18.75" x14ac:dyDescent="0.3">
      <c r="A426" s="17"/>
      <c r="B426" s="38" t="s">
        <v>610</v>
      </c>
      <c r="C426" s="37">
        <v>2.5</v>
      </c>
      <c r="D426" s="37">
        <v>7</v>
      </c>
      <c r="E426" s="33">
        <v>0.45</v>
      </c>
      <c r="F426" s="37">
        <f>F416</f>
        <v>58</v>
      </c>
      <c r="G426" s="37">
        <f>F426*15</f>
        <v>870</v>
      </c>
      <c r="H426" s="37">
        <v>0</v>
      </c>
      <c r="I426" s="36">
        <f>G426*H426</f>
        <v>0</v>
      </c>
    </row>
    <row r="427" spans="1:9" ht="19.5" thickBot="1" x14ac:dyDescent="0.35">
      <c r="A427" s="32"/>
      <c r="B427" s="54" t="s">
        <v>609</v>
      </c>
      <c r="C427" s="33">
        <v>3</v>
      </c>
      <c r="D427" s="33">
        <v>8</v>
      </c>
      <c r="E427" s="33">
        <v>0.6</v>
      </c>
      <c r="F427" s="33">
        <f>F417</f>
        <v>66</v>
      </c>
      <c r="G427" s="33">
        <f>F427*15</f>
        <v>990</v>
      </c>
      <c r="H427" s="33">
        <v>0</v>
      </c>
      <c r="I427" s="53">
        <f>G427*H427</f>
        <v>0</v>
      </c>
    </row>
    <row r="428" spans="1:9" ht="18.75" x14ac:dyDescent="0.3">
      <c r="A428" s="22" t="s">
        <v>1078</v>
      </c>
      <c r="B428" s="19"/>
      <c r="C428" s="19"/>
      <c r="D428" s="19"/>
      <c r="E428" s="19"/>
      <c r="F428" s="19"/>
      <c r="G428" s="19"/>
      <c r="H428" s="19"/>
      <c r="I428" s="18"/>
    </row>
    <row r="429" spans="1:9" ht="18.75" x14ac:dyDescent="0.3">
      <c r="A429" s="17"/>
      <c r="B429" s="26"/>
      <c r="C429" s="26"/>
      <c r="D429" s="26"/>
      <c r="E429" s="26"/>
      <c r="F429" s="26"/>
      <c r="G429" s="26"/>
      <c r="H429" s="26"/>
      <c r="I429" s="25"/>
    </row>
    <row r="430" spans="1:9" ht="18.75" x14ac:dyDescent="0.3">
      <c r="A430" s="17"/>
      <c r="B430" s="38" t="s">
        <v>608</v>
      </c>
      <c r="C430" s="37">
        <v>2</v>
      </c>
      <c r="D430" s="37">
        <v>7</v>
      </c>
      <c r="E430" s="33">
        <v>0.35</v>
      </c>
      <c r="F430" s="37">
        <f>F420</f>
        <v>49</v>
      </c>
      <c r="G430" s="37">
        <f>F430*15</f>
        <v>735</v>
      </c>
      <c r="H430" s="37">
        <v>0</v>
      </c>
      <c r="I430" s="36">
        <f>G430*H430</f>
        <v>0</v>
      </c>
    </row>
    <row r="431" spans="1:9" ht="18.75" x14ac:dyDescent="0.3">
      <c r="A431" s="17"/>
      <c r="B431" s="54" t="s">
        <v>607</v>
      </c>
      <c r="C431" s="33">
        <v>2.5</v>
      </c>
      <c r="D431" s="33">
        <v>7</v>
      </c>
      <c r="E431" s="33">
        <v>0.45</v>
      </c>
      <c r="F431" s="33">
        <f>F421</f>
        <v>55</v>
      </c>
      <c r="G431" s="33">
        <f>F431*15</f>
        <v>825</v>
      </c>
      <c r="H431" s="33">
        <v>0</v>
      </c>
      <c r="I431" s="53">
        <f>G431*H431</f>
        <v>0</v>
      </c>
    </row>
    <row r="432" spans="1:9" ht="19.5" thickBot="1" x14ac:dyDescent="0.35">
      <c r="A432" s="32"/>
      <c r="B432" s="54" t="s">
        <v>606</v>
      </c>
      <c r="C432" s="33">
        <v>3</v>
      </c>
      <c r="D432" s="33">
        <v>8</v>
      </c>
      <c r="E432" s="33">
        <v>0.6</v>
      </c>
      <c r="F432" s="33">
        <f>F422</f>
        <v>62</v>
      </c>
      <c r="G432" s="33">
        <f>F432*15</f>
        <v>930</v>
      </c>
      <c r="H432" s="33">
        <v>0</v>
      </c>
      <c r="I432" s="53">
        <f>G432*H432</f>
        <v>0</v>
      </c>
    </row>
    <row r="433" spans="1:9" ht="18.75" x14ac:dyDescent="0.3">
      <c r="A433" s="22" t="s">
        <v>1079</v>
      </c>
      <c r="B433" s="19"/>
      <c r="C433" s="19"/>
      <c r="D433" s="19"/>
      <c r="E433" s="19"/>
      <c r="F433" s="19"/>
      <c r="G433" s="19"/>
      <c r="H433" s="19"/>
      <c r="I433" s="18"/>
    </row>
    <row r="434" spans="1:9" ht="18.75" x14ac:dyDescent="0.3">
      <c r="A434" s="17" t="s">
        <v>17</v>
      </c>
      <c r="B434" s="26"/>
      <c r="C434" s="26"/>
      <c r="D434" s="26"/>
      <c r="E434" s="26"/>
      <c r="F434" s="26"/>
      <c r="G434" s="26"/>
      <c r="H434" s="26"/>
      <c r="I434" s="25"/>
    </row>
    <row r="435" spans="1:9" ht="18.75" x14ac:dyDescent="0.3">
      <c r="A435" s="17"/>
      <c r="B435" s="54" t="s">
        <v>605</v>
      </c>
      <c r="C435" s="26">
        <v>2</v>
      </c>
      <c r="D435" s="33">
        <v>7</v>
      </c>
      <c r="E435" s="33">
        <v>0.35</v>
      </c>
      <c r="F435" s="33">
        <f>F425</f>
        <v>52</v>
      </c>
      <c r="G435" s="26">
        <f>F435*15</f>
        <v>780</v>
      </c>
      <c r="H435" s="33">
        <v>0</v>
      </c>
      <c r="I435" s="25">
        <f>G435*H435</f>
        <v>0</v>
      </c>
    </row>
    <row r="436" spans="1:9" ht="18.75" x14ac:dyDescent="0.3">
      <c r="A436" s="17"/>
      <c r="B436" s="38" t="s">
        <v>604</v>
      </c>
      <c r="C436" s="37">
        <v>2.5</v>
      </c>
      <c r="D436" s="37">
        <v>7</v>
      </c>
      <c r="E436" s="33">
        <v>0.45</v>
      </c>
      <c r="F436" s="37">
        <f>F426</f>
        <v>58</v>
      </c>
      <c r="G436" s="37">
        <f>F436*15</f>
        <v>870</v>
      </c>
      <c r="H436" s="37">
        <v>0</v>
      </c>
      <c r="I436" s="36">
        <f>G436*H436</f>
        <v>0</v>
      </c>
    </row>
    <row r="437" spans="1:9" ht="19.5" thickBot="1" x14ac:dyDescent="0.35">
      <c r="A437" s="32"/>
      <c r="B437" s="54" t="s">
        <v>603</v>
      </c>
      <c r="C437" s="33">
        <v>3</v>
      </c>
      <c r="D437" s="33">
        <v>8</v>
      </c>
      <c r="E437" s="33">
        <v>0.6</v>
      </c>
      <c r="F437" s="33">
        <f>F427</f>
        <v>66</v>
      </c>
      <c r="G437" s="33">
        <f>F437*15</f>
        <v>990</v>
      </c>
      <c r="H437" s="33">
        <v>0</v>
      </c>
      <c r="I437" s="53">
        <f>G437*H437</f>
        <v>0</v>
      </c>
    </row>
    <row r="438" spans="1:9" ht="18.75" x14ac:dyDescent="0.3">
      <c r="A438" s="22" t="s">
        <v>1080</v>
      </c>
      <c r="B438" s="19"/>
      <c r="C438" s="19"/>
      <c r="D438" s="19"/>
      <c r="E438" s="19"/>
      <c r="F438" s="19"/>
      <c r="G438" s="19"/>
      <c r="H438" s="19"/>
      <c r="I438" s="18"/>
    </row>
    <row r="439" spans="1:9" ht="18.75" x14ac:dyDescent="0.3">
      <c r="A439" s="17"/>
      <c r="B439" s="26"/>
      <c r="C439" s="26"/>
      <c r="D439" s="26"/>
      <c r="E439" s="26"/>
      <c r="F439" s="26"/>
      <c r="G439" s="26"/>
      <c r="H439" s="26"/>
      <c r="I439" s="25"/>
    </row>
    <row r="440" spans="1:9" ht="18.75" x14ac:dyDescent="0.3">
      <c r="A440" s="17"/>
      <c r="B440" s="54" t="s">
        <v>602</v>
      </c>
      <c r="C440" s="33">
        <v>2</v>
      </c>
      <c r="D440" s="33">
        <v>7</v>
      </c>
      <c r="E440" s="33">
        <v>0.35</v>
      </c>
      <c r="F440" s="33">
        <f>F410</f>
        <v>49</v>
      </c>
      <c r="G440" s="33">
        <f>F440*15</f>
        <v>735</v>
      </c>
      <c r="H440" s="33">
        <v>0</v>
      </c>
      <c r="I440" s="53">
        <f>G440*H440</f>
        <v>0</v>
      </c>
    </row>
    <row r="441" spans="1:9" ht="18.75" x14ac:dyDescent="0.3">
      <c r="A441" s="17"/>
      <c r="B441" s="54" t="s">
        <v>601</v>
      </c>
      <c r="C441" s="33">
        <v>2.5</v>
      </c>
      <c r="D441" s="33">
        <v>7</v>
      </c>
      <c r="E441" s="33">
        <v>0.45</v>
      </c>
      <c r="F441" s="33">
        <f>F411</f>
        <v>55</v>
      </c>
      <c r="G441" s="33">
        <f>F441*15</f>
        <v>825</v>
      </c>
      <c r="H441" s="33">
        <v>0</v>
      </c>
      <c r="I441" s="53">
        <f>G441*H441</f>
        <v>0</v>
      </c>
    </row>
    <row r="442" spans="1:9" ht="19.5" thickBot="1" x14ac:dyDescent="0.35">
      <c r="A442" s="32"/>
      <c r="B442" s="54" t="s">
        <v>600</v>
      </c>
      <c r="C442" s="33">
        <v>3</v>
      </c>
      <c r="D442" s="33">
        <v>8</v>
      </c>
      <c r="E442" s="33">
        <v>0.6</v>
      </c>
      <c r="F442" s="33">
        <f>F412</f>
        <v>62</v>
      </c>
      <c r="G442" s="33">
        <f>F442*15</f>
        <v>930</v>
      </c>
      <c r="H442" s="33">
        <v>0</v>
      </c>
      <c r="I442" s="53">
        <f>G442*H442</f>
        <v>0</v>
      </c>
    </row>
    <row r="443" spans="1:9" ht="18.75" x14ac:dyDescent="0.3">
      <c r="A443" s="22" t="s">
        <v>1081</v>
      </c>
      <c r="B443" s="19"/>
      <c r="C443" s="19"/>
      <c r="D443" s="19"/>
      <c r="E443" s="19"/>
      <c r="F443" s="19"/>
      <c r="G443" s="19"/>
      <c r="H443" s="19"/>
      <c r="I443" s="18"/>
    </row>
    <row r="444" spans="1:9" ht="18.75" x14ac:dyDescent="0.3">
      <c r="A444" s="17" t="s">
        <v>17</v>
      </c>
      <c r="B444" s="26"/>
      <c r="C444" s="26"/>
      <c r="D444" s="26"/>
      <c r="E444" s="26"/>
      <c r="F444" s="26"/>
      <c r="G444" s="26"/>
      <c r="H444" s="26"/>
      <c r="I444" s="25"/>
    </row>
    <row r="445" spans="1:9" ht="18.75" x14ac:dyDescent="0.3">
      <c r="A445" s="17"/>
      <c r="B445" s="54" t="s">
        <v>599</v>
      </c>
      <c r="C445" s="26">
        <v>2</v>
      </c>
      <c r="D445" s="33">
        <v>7</v>
      </c>
      <c r="E445" s="33">
        <v>0.35</v>
      </c>
      <c r="F445" s="33">
        <f>F435</f>
        <v>52</v>
      </c>
      <c r="G445" s="26">
        <f>F445*15</f>
        <v>780</v>
      </c>
      <c r="H445" s="33">
        <v>0</v>
      </c>
      <c r="I445" s="25">
        <f>G445*H445</f>
        <v>0</v>
      </c>
    </row>
    <row r="446" spans="1:9" ht="18.75" x14ac:dyDescent="0.3">
      <c r="A446" s="17"/>
      <c r="B446" s="38" t="s">
        <v>598</v>
      </c>
      <c r="C446" s="37">
        <v>2.5</v>
      </c>
      <c r="D446" s="37">
        <v>7</v>
      </c>
      <c r="E446" s="33">
        <v>0.45</v>
      </c>
      <c r="F446" s="37">
        <f>F436</f>
        <v>58</v>
      </c>
      <c r="G446" s="37">
        <f>F446*15</f>
        <v>870</v>
      </c>
      <c r="H446" s="37">
        <v>0</v>
      </c>
      <c r="I446" s="36">
        <f>G446*H446</f>
        <v>0</v>
      </c>
    </row>
    <row r="447" spans="1:9" ht="19.5" thickBot="1" x14ac:dyDescent="0.35">
      <c r="A447" s="32"/>
      <c r="B447" s="54" t="s">
        <v>597</v>
      </c>
      <c r="C447" s="33">
        <v>3</v>
      </c>
      <c r="D447" s="33">
        <v>8</v>
      </c>
      <c r="E447" s="33">
        <v>0.6</v>
      </c>
      <c r="F447" s="33">
        <f>F437</f>
        <v>66</v>
      </c>
      <c r="G447" s="33">
        <f>F447*15</f>
        <v>990</v>
      </c>
      <c r="H447" s="33">
        <v>0</v>
      </c>
      <c r="I447" s="53">
        <f>G447*H447</f>
        <v>0</v>
      </c>
    </row>
    <row r="448" spans="1:9" ht="19.5" thickBot="1" x14ac:dyDescent="0.35">
      <c r="A448" s="59" t="s">
        <v>596</v>
      </c>
      <c r="B448" s="21"/>
      <c r="C448" s="19"/>
      <c r="D448" s="19"/>
      <c r="E448" s="19"/>
      <c r="F448" s="19"/>
      <c r="G448" s="19"/>
      <c r="H448" s="19"/>
      <c r="I448" s="18"/>
    </row>
    <row r="449" spans="1:9" ht="18.75" x14ac:dyDescent="0.3">
      <c r="A449" s="22" t="s">
        <v>595</v>
      </c>
      <c r="B449" s="16"/>
      <c r="C449" s="15"/>
      <c r="D449" s="15"/>
      <c r="E449" s="15"/>
      <c r="F449" s="15"/>
      <c r="G449" s="15"/>
      <c r="H449" s="15"/>
      <c r="I449" s="14"/>
    </row>
    <row r="450" spans="1:9" ht="18.75" x14ac:dyDescent="0.3">
      <c r="A450" s="17" t="s">
        <v>580</v>
      </c>
      <c r="B450" s="16"/>
      <c r="C450" s="15"/>
      <c r="D450" s="15"/>
      <c r="E450" s="15"/>
      <c r="F450" s="15"/>
      <c r="G450" s="15"/>
      <c r="H450" s="15"/>
      <c r="I450" s="14"/>
    </row>
    <row r="451" spans="1:9" ht="18.75" x14ac:dyDescent="0.3">
      <c r="A451" s="17"/>
      <c r="B451" s="56" t="s">
        <v>594</v>
      </c>
      <c r="C451" s="33">
        <v>2</v>
      </c>
      <c r="D451" s="33">
        <v>8</v>
      </c>
      <c r="E451" s="33">
        <v>0.4</v>
      </c>
      <c r="F451" s="33">
        <v>46</v>
      </c>
      <c r="G451" s="33">
        <f>F451*15</f>
        <v>690</v>
      </c>
      <c r="H451" s="33">
        <v>0</v>
      </c>
      <c r="I451" s="53">
        <f>H451*G451</f>
        <v>0</v>
      </c>
    </row>
    <row r="452" spans="1:9" ht="18.75" x14ac:dyDescent="0.3">
      <c r="A452" s="17"/>
      <c r="B452" s="56" t="s">
        <v>593</v>
      </c>
      <c r="C452" s="33">
        <v>2.5</v>
      </c>
      <c r="D452" s="33">
        <v>6</v>
      </c>
      <c r="E452" s="33">
        <v>0.45</v>
      </c>
      <c r="F452" s="33">
        <v>49</v>
      </c>
      <c r="G452" s="33">
        <f>F452*15</f>
        <v>735</v>
      </c>
      <c r="H452" s="33">
        <v>0</v>
      </c>
      <c r="I452" s="53">
        <f>H452*G452</f>
        <v>0</v>
      </c>
    </row>
    <row r="453" spans="1:9" ht="18.75" x14ac:dyDescent="0.3">
      <c r="A453" s="17"/>
      <c r="B453" s="48" t="s">
        <v>592</v>
      </c>
      <c r="C453" s="47"/>
      <c r="D453" s="47">
        <v>8</v>
      </c>
      <c r="E453" s="47">
        <v>0.55000000000000004</v>
      </c>
      <c r="F453" s="33">
        <v>54</v>
      </c>
      <c r="G453" s="33">
        <f>F453*15</f>
        <v>810</v>
      </c>
      <c r="H453" s="33">
        <v>0</v>
      </c>
      <c r="I453" s="53">
        <f>H453*G453</f>
        <v>0</v>
      </c>
    </row>
    <row r="454" spans="1:9" ht="19.5" thickBot="1" x14ac:dyDescent="0.35">
      <c r="A454" s="32"/>
      <c r="B454" s="42" t="s">
        <v>591</v>
      </c>
      <c r="C454" s="29">
        <v>3</v>
      </c>
      <c r="D454" s="29">
        <v>6</v>
      </c>
      <c r="E454" s="29">
        <v>0.55000000000000004</v>
      </c>
      <c r="F454" s="29">
        <v>54</v>
      </c>
      <c r="G454" s="29">
        <f>F454*15</f>
        <v>810</v>
      </c>
      <c r="H454" s="29">
        <v>0</v>
      </c>
      <c r="I454" s="41">
        <f>H454*G454</f>
        <v>0</v>
      </c>
    </row>
    <row r="455" spans="1:9" ht="18.75" x14ac:dyDescent="0.3">
      <c r="A455" s="22" t="s">
        <v>590</v>
      </c>
      <c r="B455" s="19"/>
      <c r="C455" s="19"/>
      <c r="D455" s="19"/>
      <c r="E455" s="19"/>
      <c r="F455" s="19"/>
      <c r="G455" s="19"/>
      <c r="H455" s="19"/>
      <c r="I455" s="18"/>
    </row>
    <row r="456" spans="1:9" ht="18.75" x14ac:dyDescent="0.3">
      <c r="A456" s="17" t="s">
        <v>580</v>
      </c>
      <c r="B456" s="15"/>
      <c r="C456" s="15"/>
      <c r="D456" s="15"/>
      <c r="E456" s="15"/>
      <c r="F456" s="15"/>
      <c r="G456" s="15"/>
      <c r="H456" s="15"/>
      <c r="I456" s="14"/>
    </row>
    <row r="457" spans="1:9" ht="18.75" x14ac:dyDescent="0.3">
      <c r="A457" s="17"/>
      <c r="B457" s="54" t="s">
        <v>589</v>
      </c>
      <c r="C457" s="33">
        <v>2</v>
      </c>
      <c r="D457" s="33">
        <v>8</v>
      </c>
      <c r="E457" s="33">
        <v>0.4</v>
      </c>
      <c r="F457" s="33">
        <f>F451</f>
        <v>46</v>
      </c>
      <c r="G457" s="33">
        <f>F457*15</f>
        <v>690</v>
      </c>
      <c r="H457" s="33">
        <v>0</v>
      </c>
      <c r="I457" s="53">
        <f>H457*G457</f>
        <v>0</v>
      </c>
    </row>
    <row r="458" spans="1:9" ht="18.75" x14ac:dyDescent="0.3">
      <c r="A458" s="17"/>
      <c r="B458" s="54" t="s">
        <v>588</v>
      </c>
      <c r="C458" s="33">
        <v>2.5</v>
      </c>
      <c r="D458" s="33">
        <v>6</v>
      </c>
      <c r="E458" s="33">
        <v>0.45</v>
      </c>
      <c r="F458" s="33">
        <f>F452</f>
        <v>49</v>
      </c>
      <c r="G458" s="33">
        <f>F458*15</f>
        <v>735</v>
      </c>
      <c r="H458" s="33">
        <v>0</v>
      </c>
      <c r="I458" s="53">
        <f>H458*G458</f>
        <v>0</v>
      </c>
    </row>
    <row r="459" spans="1:9" ht="18.75" x14ac:dyDescent="0.3">
      <c r="A459" s="17"/>
      <c r="B459" s="52" t="s">
        <v>587</v>
      </c>
      <c r="C459" s="47"/>
      <c r="D459" s="47">
        <v>8</v>
      </c>
      <c r="E459" s="47">
        <v>0.55000000000000004</v>
      </c>
      <c r="F459" s="33">
        <f>F453</f>
        <v>54</v>
      </c>
      <c r="G459" s="33">
        <f>F459*15</f>
        <v>810</v>
      </c>
      <c r="H459" s="33">
        <v>0</v>
      </c>
      <c r="I459" s="53">
        <f>H459*G459</f>
        <v>0</v>
      </c>
    </row>
    <row r="460" spans="1:9" ht="19.5" thickBot="1" x14ac:dyDescent="0.35">
      <c r="A460" s="32"/>
      <c r="B460" s="55" t="s">
        <v>586</v>
      </c>
      <c r="C460" s="29">
        <v>3</v>
      </c>
      <c r="D460" s="29">
        <v>6</v>
      </c>
      <c r="E460" s="29">
        <v>0.55000000000000004</v>
      </c>
      <c r="F460" s="33">
        <f>F454</f>
        <v>54</v>
      </c>
      <c r="G460" s="29">
        <f>F460*15</f>
        <v>810</v>
      </c>
      <c r="H460" s="29">
        <v>0</v>
      </c>
      <c r="I460" s="41">
        <f>H460*G460</f>
        <v>0</v>
      </c>
    </row>
    <row r="461" spans="1:9" ht="18.75" x14ac:dyDescent="0.3">
      <c r="A461" s="22" t="s">
        <v>585</v>
      </c>
      <c r="B461" s="19"/>
      <c r="C461" s="19"/>
      <c r="D461" s="19"/>
      <c r="E461" s="19"/>
      <c r="F461" s="19"/>
      <c r="G461" s="19"/>
      <c r="H461" s="19"/>
      <c r="I461" s="18"/>
    </row>
    <row r="462" spans="1:9" ht="18.75" x14ac:dyDescent="0.3">
      <c r="A462" s="17" t="s">
        <v>580</v>
      </c>
      <c r="B462" s="15"/>
      <c r="C462" s="15"/>
      <c r="D462" s="15"/>
      <c r="E462" s="15"/>
      <c r="F462" s="15"/>
      <c r="G462" s="15"/>
      <c r="H462" s="15"/>
      <c r="I462" s="14"/>
    </row>
    <row r="463" spans="1:9" ht="18.75" x14ac:dyDescent="0.3">
      <c r="A463" s="17"/>
      <c r="B463" s="54" t="s">
        <v>584</v>
      </c>
      <c r="C463" s="33">
        <v>2</v>
      </c>
      <c r="D463" s="33">
        <v>8</v>
      </c>
      <c r="E463" s="33">
        <v>0.4</v>
      </c>
      <c r="F463" s="33">
        <f>F451</f>
        <v>46</v>
      </c>
      <c r="G463" s="33">
        <f>F463*15</f>
        <v>690</v>
      </c>
      <c r="H463" s="33">
        <v>0</v>
      </c>
      <c r="I463" s="53">
        <f>H463*G463</f>
        <v>0</v>
      </c>
    </row>
    <row r="464" spans="1:9" ht="18.75" x14ac:dyDescent="0.3">
      <c r="A464" s="17"/>
      <c r="B464" s="54" t="s">
        <v>583</v>
      </c>
      <c r="C464" s="33">
        <v>2.5</v>
      </c>
      <c r="D464" s="33">
        <v>6</v>
      </c>
      <c r="E464" s="33">
        <v>0.45</v>
      </c>
      <c r="F464" s="33">
        <f>F452</f>
        <v>49</v>
      </c>
      <c r="G464" s="33">
        <f>F464*15</f>
        <v>735</v>
      </c>
      <c r="H464" s="33">
        <v>0</v>
      </c>
      <c r="I464" s="53">
        <f>H464*G464</f>
        <v>0</v>
      </c>
    </row>
    <row r="465" spans="1:9" ht="18.75" x14ac:dyDescent="0.3">
      <c r="A465" s="17"/>
      <c r="B465" s="52" t="s">
        <v>582</v>
      </c>
      <c r="C465" s="47"/>
      <c r="D465" s="47">
        <v>8</v>
      </c>
      <c r="E465" s="47">
        <v>0.55000000000000004</v>
      </c>
      <c r="F465" s="33">
        <f>F453</f>
        <v>54</v>
      </c>
      <c r="G465" s="33">
        <f>F465*15</f>
        <v>810</v>
      </c>
      <c r="H465" s="33">
        <v>0</v>
      </c>
      <c r="I465" s="53">
        <f>H465*G465</f>
        <v>0</v>
      </c>
    </row>
    <row r="466" spans="1:9" ht="19.5" thickBot="1" x14ac:dyDescent="0.35">
      <c r="A466" s="32"/>
      <c r="B466" s="55" t="s">
        <v>581</v>
      </c>
      <c r="C466" s="29">
        <v>3</v>
      </c>
      <c r="D466" s="29">
        <v>6</v>
      </c>
      <c r="E466" s="29">
        <v>0.55000000000000004</v>
      </c>
      <c r="F466" s="33">
        <f>F454</f>
        <v>54</v>
      </c>
      <c r="G466" s="29">
        <f>F466*15</f>
        <v>810</v>
      </c>
      <c r="H466" s="29">
        <v>0</v>
      </c>
      <c r="I466" s="41">
        <f>H466*G466</f>
        <v>0</v>
      </c>
    </row>
    <row r="467" spans="1:9" ht="19.5" thickBot="1" x14ac:dyDescent="0.35">
      <c r="A467" s="59" t="s">
        <v>579</v>
      </c>
      <c r="B467" s="21"/>
      <c r="C467" s="19"/>
      <c r="D467" s="19"/>
      <c r="E467" s="19"/>
      <c r="F467" s="19"/>
      <c r="G467" s="19"/>
      <c r="H467" s="19"/>
      <c r="I467" s="18"/>
    </row>
    <row r="468" spans="1:9" ht="18.75" x14ac:dyDescent="0.3">
      <c r="A468" s="44" t="s">
        <v>51</v>
      </c>
      <c r="B468" s="16"/>
      <c r="C468" s="15"/>
      <c r="D468" s="15"/>
      <c r="E468" s="15"/>
      <c r="F468" s="15"/>
      <c r="G468" s="15"/>
      <c r="H468" s="15"/>
      <c r="I468" s="14"/>
    </row>
    <row r="469" spans="1:9" ht="18.75" x14ac:dyDescent="0.3">
      <c r="A469" s="44" t="s">
        <v>21</v>
      </c>
      <c r="B469" s="16"/>
      <c r="C469" s="15"/>
      <c r="D469" s="15"/>
      <c r="E469" s="15"/>
      <c r="F469" s="15"/>
      <c r="G469" s="15"/>
      <c r="H469" s="15"/>
      <c r="I469" s="14"/>
    </row>
    <row r="470" spans="1:9" ht="18.75" x14ac:dyDescent="0.3">
      <c r="A470" s="44"/>
      <c r="B470" s="56" t="s">
        <v>578</v>
      </c>
      <c r="C470" s="33">
        <v>2</v>
      </c>
      <c r="D470" s="33">
        <v>6</v>
      </c>
      <c r="E470" s="33">
        <v>0.28000000000000003</v>
      </c>
      <c r="F470" s="33">
        <v>30</v>
      </c>
      <c r="G470" s="33">
        <f>F470*15</f>
        <v>450</v>
      </c>
      <c r="H470" s="33">
        <v>0</v>
      </c>
      <c r="I470" s="53">
        <f>G470*H470</f>
        <v>0</v>
      </c>
    </row>
    <row r="471" spans="1:9" ht="18.75" x14ac:dyDescent="0.3">
      <c r="A471" s="44"/>
      <c r="B471" s="57" t="s">
        <v>577</v>
      </c>
      <c r="C471" s="37">
        <v>2.5</v>
      </c>
      <c r="D471" s="37">
        <v>6</v>
      </c>
      <c r="E471" s="37">
        <v>0.4</v>
      </c>
      <c r="F471" s="33">
        <v>34</v>
      </c>
      <c r="G471" s="33">
        <f>F471*15</f>
        <v>510</v>
      </c>
      <c r="H471" s="33">
        <v>0</v>
      </c>
      <c r="I471" s="53">
        <f>G471*H471</f>
        <v>0</v>
      </c>
    </row>
    <row r="472" spans="1:9" ht="18.75" x14ac:dyDescent="0.3">
      <c r="A472" s="44"/>
      <c r="B472" s="56" t="s">
        <v>576</v>
      </c>
      <c r="C472" s="33">
        <v>3</v>
      </c>
      <c r="D472" s="33">
        <v>6</v>
      </c>
      <c r="E472" s="33">
        <v>0.55000000000000004</v>
      </c>
      <c r="F472" s="33">
        <v>39</v>
      </c>
      <c r="G472" s="33">
        <f>F472*15</f>
        <v>585</v>
      </c>
      <c r="H472" s="33">
        <v>0</v>
      </c>
      <c r="I472" s="53">
        <f>G472*H472</f>
        <v>0</v>
      </c>
    </row>
    <row r="473" spans="1:9" ht="18.75" x14ac:dyDescent="0.3">
      <c r="A473" s="44"/>
      <c r="B473" s="48" t="s">
        <v>575</v>
      </c>
      <c r="C473" s="47">
        <v>4</v>
      </c>
      <c r="D473" s="47">
        <v>8</v>
      </c>
      <c r="E473" s="47">
        <v>1.2</v>
      </c>
      <c r="F473" s="47">
        <v>54</v>
      </c>
      <c r="G473" s="47">
        <f>F473*15</f>
        <v>810</v>
      </c>
      <c r="H473" s="47">
        <v>0</v>
      </c>
      <c r="I473" s="46">
        <f>G473*H473</f>
        <v>0</v>
      </c>
    </row>
    <row r="474" spans="1:9" ht="19.5" thickBot="1" x14ac:dyDescent="0.35">
      <c r="A474" s="43"/>
      <c r="B474" s="42" t="s">
        <v>921</v>
      </c>
      <c r="C474" s="29">
        <v>5</v>
      </c>
      <c r="D474" s="29">
        <v>8</v>
      </c>
      <c r="E474" s="29">
        <v>1.7</v>
      </c>
      <c r="F474" s="29">
        <v>69</v>
      </c>
      <c r="G474" s="29">
        <f>F474*15</f>
        <v>1035</v>
      </c>
      <c r="H474" s="29">
        <v>0</v>
      </c>
      <c r="I474" s="41">
        <f>G474*H474</f>
        <v>0</v>
      </c>
    </row>
    <row r="475" spans="1:9" ht="18.75" x14ac:dyDescent="0.3">
      <c r="A475" s="45" t="s">
        <v>51</v>
      </c>
      <c r="B475" s="21"/>
      <c r="C475" s="19"/>
      <c r="D475" s="19"/>
      <c r="E475" s="19"/>
      <c r="F475" s="19"/>
      <c r="G475" s="19"/>
      <c r="H475" s="19"/>
      <c r="I475" s="18"/>
    </row>
    <row r="476" spans="1:9" ht="18.75" x14ac:dyDescent="0.3">
      <c r="A476" s="44" t="s">
        <v>24</v>
      </c>
      <c r="B476" s="16"/>
      <c r="C476" s="15"/>
      <c r="D476" s="15"/>
      <c r="E476" s="15"/>
      <c r="F476" s="15"/>
      <c r="G476" s="15"/>
      <c r="H476" s="15"/>
      <c r="I476" s="14"/>
    </row>
    <row r="477" spans="1:9" ht="18.75" x14ac:dyDescent="0.3">
      <c r="A477" s="44"/>
      <c r="B477" s="56" t="s">
        <v>574</v>
      </c>
      <c r="C477" s="33">
        <v>2</v>
      </c>
      <c r="D477" s="33">
        <v>6</v>
      </c>
      <c r="E477" s="33">
        <v>0.28000000000000003</v>
      </c>
      <c r="F477" s="33">
        <f>F470</f>
        <v>30</v>
      </c>
      <c r="G477" s="33">
        <f>F477*15</f>
        <v>450</v>
      </c>
      <c r="H477" s="33">
        <v>0</v>
      </c>
      <c r="I477" s="53">
        <f>G477*H477</f>
        <v>0</v>
      </c>
    </row>
    <row r="478" spans="1:9" ht="18.75" x14ac:dyDescent="0.3">
      <c r="A478" s="44"/>
      <c r="B478" s="57" t="s">
        <v>573</v>
      </c>
      <c r="C478" s="37">
        <v>2.5</v>
      </c>
      <c r="D478" s="37">
        <v>6</v>
      </c>
      <c r="E478" s="37">
        <v>0.4</v>
      </c>
      <c r="F478" s="33">
        <f>F471</f>
        <v>34</v>
      </c>
      <c r="G478" s="33">
        <f>F478*15</f>
        <v>510</v>
      </c>
      <c r="H478" s="33">
        <v>0</v>
      </c>
      <c r="I478" s="53">
        <f>G478*H478</f>
        <v>0</v>
      </c>
    </row>
    <row r="479" spans="1:9" ht="18.75" x14ac:dyDescent="0.3">
      <c r="A479" s="44"/>
      <c r="B479" s="56" t="s">
        <v>572</v>
      </c>
      <c r="C479" s="33">
        <v>3</v>
      </c>
      <c r="D479" s="33">
        <v>6</v>
      </c>
      <c r="E479" s="33">
        <v>0.55000000000000004</v>
      </c>
      <c r="F479" s="33">
        <f>F472</f>
        <v>39</v>
      </c>
      <c r="G479" s="33">
        <f>F479*15</f>
        <v>585</v>
      </c>
      <c r="H479" s="33">
        <v>0</v>
      </c>
      <c r="I479" s="53">
        <f>G479*H479</f>
        <v>0</v>
      </c>
    </row>
    <row r="480" spans="1:9" ht="18.75" x14ac:dyDescent="0.3">
      <c r="A480" s="44"/>
      <c r="B480" s="48" t="s">
        <v>571</v>
      </c>
      <c r="C480" s="47">
        <v>4</v>
      </c>
      <c r="D480" s="47">
        <v>8</v>
      </c>
      <c r="E480" s="47">
        <v>1.2</v>
      </c>
      <c r="F480" s="47">
        <v>47</v>
      </c>
      <c r="G480" s="47">
        <f>F480*15</f>
        <v>705</v>
      </c>
      <c r="H480" s="47">
        <v>0</v>
      </c>
      <c r="I480" s="46">
        <f>G480*H480</f>
        <v>0</v>
      </c>
    </row>
    <row r="481" spans="1:9" ht="19.5" thickBot="1" x14ac:dyDescent="0.35">
      <c r="A481" s="43"/>
      <c r="B481" s="42" t="s">
        <v>922</v>
      </c>
      <c r="C481" s="29">
        <v>5</v>
      </c>
      <c r="D481" s="29">
        <v>8</v>
      </c>
      <c r="E481" s="29">
        <v>1.7</v>
      </c>
      <c r="F481" s="29">
        <f>F474</f>
        <v>69</v>
      </c>
      <c r="G481" s="29">
        <f>F481*15</f>
        <v>1035</v>
      </c>
      <c r="H481" s="29">
        <v>0</v>
      </c>
      <c r="I481" s="41">
        <f>G481*H481</f>
        <v>0</v>
      </c>
    </row>
    <row r="482" spans="1:9" ht="18.75" x14ac:dyDescent="0.3">
      <c r="A482" s="45" t="s">
        <v>567</v>
      </c>
      <c r="B482" s="21"/>
      <c r="C482" s="19"/>
      <c r="D482" s="19"/>
      <c r="E482" s="19"/>
      <c r="F482" s="19"/>
      <c r="G482" s="19"/>
      <c r="H482" s="19"/>
      <c r="I482" s="18"/>
    </row>
    <row r="483" spans="1:9" ht="18.75" x14ac:dyDescent="0.3">
      <c r="A483" s="44" t="s">
        <v>570</v>
      </c>
      <c r="B483" s="16"/>
      <c r="C483" s="15"/>
      <c r="D483" s="15"/>
      <c r="E483" s="15"/>
      <c r="F483" s="15"/>
      <c r="G483" s="15"/>
      <c r="H483" s="15"/>
      <c r="I483" s="14"/>
    </row>
    <row r="484" spans="1:9" ht="18.75" x14ac:dyDescent="0.3">
      <c r="A484" s="44"/>
      <c r="B484" s="56" t="s">
        <v>569</v>
      </c>
      <c r="C484" s="33">
        <v>2.5</v>
      </c>
      <c r="D484" s="33">
        <v>6</v>
      </c>
      <c r="E484" s="33">
        <v>0.4</v>
      </c>
      <c r="F484" s="33">
        <f>F471+8</f>
        <v>42</v>
      </c>
      <c r="G484" s="33">
        <f>F484*15</f>
        <v>630</v>
      </c>
      <c r="H484" s="33">
        <v>0</v>
      </c>
      <c r="I484" s="53">
        <f>G484*H484</f>
        <v>0</v>
      </c>
    </row>
    <row r="485" spans="1:9" ht="19.5" thickBot="1" x14ac:dyDescent="0.35">
      <c r="A485" s="44"/>
      <c r="B485" s="42" t="s">
        <v>568</v>
      </c>
      <c r="C485" s="29">
        <v>3</v>
      </c>
      <c r="D485" s="29">
        <v>6</v>
      </c>
      <c r="E485" s="29">
        <v>0.55000000000000004</v>
      </c>
      <c r="F485" s="29">
        <f>F472+8</f>
        <v>47</v>
      </c>
      <c r="G485" s="29">
        <f>F485*15</f>
        <v>705</v>
      </c>
      <c r="H485" s="29">
        <v>0</v>
      </c>
      <c r="I485" s="41">
        <f>G485*H485</f>
        <v>0</v>
      </c>
    </row>
    <row r="486" spans="1:9" ht="18.75" x14ac:dyDescent="0.3">
      <c r="A486" s="22" t="s">
        <v>567</v>
      </c>
      <c r="B486" s="19"/>
      <c r="C486" s="19"/>
      <c r="D486" s="19"/>
      <c r="E486" s="19"/>
      <c r="F486" s="19"/>
      <c r="G486" s="19"/>
      <c r="H486" s="19"/>
      <c r="I486" s="18"/>
    </row>
    <row r="487" spans="1:9" ht="18.75" x14ac:dyDescent="0.3">
      <c r="A487" s="17" t="s">
        <v>442</v>
      </c>
      <c r="B487" s="15"/>
      <c r="C487" s="15"/>
      <c r="D487" s="15"/>
      <c r="E487" s="15"/>
      <c r="F487" s="15"/>
      <c r="G487" s="15"/>
      <c r="H487" s="15"/>
      <c r="I487" s="14"/>
    </row>
    <row r="488" spans="1:9" ht="18.75" x14ac:dyDescent="0.3">
      <c r="A488" s="17"/>
      <c r="B488" s="56" t="s">
        <v>566</v>
      </c>
      <c r="C488" s="33">
        <v>2.5</v>
      </c>
      <c r="D488" s="33">
        <v>6</v>
      </c>
      <c r="E488" s="33">
        <v>0.4</v>
      </c>
      <c r="F488" s="33">
        <f>F484</f>
        <v>42</v>
      </c>
      <c r="G488" s="33">
        <f>F488*15</f>
        <v>630</v>
      </c>
      <c r="H488" s="33">
        <v>0</v>
      </c>
      <c r="I488" s="53">
        <f>G488*H488</f>
        <v>0</v>
      </c>
    </row>
    <row r="489" spans="1:9" ht="19.5" thickBot="1" x14ac:dyDescent="0.35">
      <c r="A489" s="17"/>
      <c r="B489" s="54" t="s">
        <v>565</v>
      </c>
      <c r="C489" s="33">
        <v>3</v>
      </c>
      <c r="D489" s="33">
        <v>6</v>
      </c>
      <c r="E489" s="33">
        <v>0.55000000000000004</v>
      </c>
      <c r="F489" s="33">
        <f>F485</f>
        <v>47</v>
      </c>
      <c r="G489" s="33">
        <f>F489*15</f>
        <v>705</v>
      </c>
      <c r="H489" s="33">
        <v>0</v>
      </c>
      <c r="I489" s="53">
        <f>G489*H489</f>
        <v>0</v>
      </c>
    </row>
    <row r="490" spans="1:9" ht="18.75" x14ac:dyDescent="0.3">
      <c r="A490" s="45" t="s">
        <v>564</v>
      </c>
      <c r="B490" s="21"/>
      <c r="C490" s="19"/>
      <c r="D490" s="19"/>
      <c r="E490" s="19"/>
      <c r="F490" s="19"/>
      <c r="G490" s="19"/>
      <c r="H490" s="19"/>
      <c r="I490" s="18"/>
    </row>
    <row r="491" spans="1:9" ht="18.75" x14ac:dyDescent="0.3">
      <c r="A491" s="44" t="s">
        <v>120</v>
      </c>
      <c r="B491" s="16"/>
      <c r="C491" s="15"/>
      <c r="D491" s="15"/>
      <c r="E491" s="15"/>
      <c r="F491" s="15"/>
      <c r="G491" s="15"/>
      <c r="H491" s="15"/>
      <c r="I491" s="14"/>
    </row>
    <row r="492" spans="1:9" ht="18.75" x14ac:dyDescent="0.3">
      <c r="A492" s="44" t="s">
        <v>17</v>
      </c>
      <c r="B492" s="56" t="s">
        <v>563</v>
      </c>
      <c r="C492" s="33">
        <v>2</v>
      </c>
      <c r="D492" s="33">
        <v>6</v>
      </c>
      <c r="E492" s="33">
        <v>0.28000000000000003</v>
      </c>
      <c r="F492" s="33">
        <f>F470+4</f>
        <v>34</v>
      </c>
      <c r="G492" s="33">
        <f>F492*15</f>
        <v>510</v>
      </c>
      <c r="H492" s="33">
        <v>0</v>
      </c>
      <c r="I492" s="53">
        <f>G492*H492</f>
        <v>0</v>
      </c>
    </row>
    <row r="493" spans="1:9" ht="18.75" x14ac:dyDescent="0.3">
      <c r="A493" s="44"/>
      <c r="B493" s="57" t="s">
        <v>562</v>
      </c>
      <c r="C493" s="37">
        <v>2.5</v>
      </c>
      <c r="D493" s="37">
        <v>6</v>
      </c>
      <c r="E493" s="37">
        <v>0.4</v>
      </c>
      <c r="F493" s="33">
        <f>F471+4</f>
        <v>38</v>
      </c>
      <c r="G493" s="33">
        <f>F493*15</f>
        <v>570</v>
      </c>
      <c r="H493" s="33">
        <v>0</v>
      </c>
      <c r="I493" s="53">
        <f>G493*H493</f>
        <v>0</v>
      </c>
    </row>
    <row r="494" spans="1:9" ht="18.75" x14ac:dyDescent="0.3">
      <c r="A494" s="44"/>
      <c r="B494" s="56" t="s">
        <v>561</v>
      </c>
      <c r="C494" s="33">
        <v>3</v>
      </c>
      <c r="D494" s="33">
        <v>6</v>
      </c>
      <c r="E494" s="33">
        <v>0.55000000000000004</v>
      </c>
      <c r="F494" s="33">
        <f>F472+4</f>
        <v>43</v>
      </c>
      <c r="G494" s="33">
        <f>F494*15</f>
        <v>645</v>
      </c>
      <c r="H494" s="33">
        <v>0</v>
      </c>
      <c r="I494" s="53">
        <f>G494*H494</f>
        <v>0</v>
      </c>
    </row>
    <row r="495" spans="1:9" ht="18.75" x14ac:dyDescent="0.3">
      <c r="A495" s="44"/>
      <c r="B495" s="56" t="s">
        <v>560</v>
      </c>
      <c r="C495" s="33">
        <v>4</v>
      </c>
      <c r="D495" s="33">
        <v>8</v>
      </c>
      <c r="E495" s="33">
        <v>1.2</v>
      </c>
      <c r="F495" s="33">
        <f>F473+5</f>
        <v>59</v>
      </c>
      <c r="G495" s="33">
        <f>F495*15</f>
        <v>885</v>
      </c>
      <c r="H495" s="33">
        <v>0</v>
      </c>
      <c r="I495" s="53">
        <f>G495*H495</f>
        <v>0</v>
      </c>
    </row>
    <row r="496" spans="1:9" ht="19.5" thickBot="1" x14ac:dyDescent="0.35">
      <c r="A496" s="43"/>
      <c r="B496" s="39" t="s">
        <v>924</v>
      </c>
      <c r="C496" s="28">
        <v>5</v>
      </c>
      <c r="D496" s="28">
        <v>8</v>
      </c>
      <c r="E496" s="28">
        <v>1.7</v>
      </c>
      <c r="F496" s="28">
        <f>F474+5</f>
        <v>74</v>
      </c>
      <c r="G496" s="29">
        <f>F496*15</f>
        <v>1110</v>
      </c>
      <c r="H496" s="28">
        <v>0</v>
      </c>
      <c r="I496" s="27">
        <f>G496*H496</f>
        <v>0</v>
      </c>
    </row>
    <row r="497" spans="1:9" ht="18.75" x14ac:dyDescent="0.3">
      <c r="A497" s="22" t="s">
        <v>395</v>
      </c>
      <c r="B497" s="19"/>
      <c r="C497" s="19"/>
      <c r="D497" s="19"/>
      <c r="E497" s="19"/>
      <c r="F497" s="19"/>
      <c r="G497" s="19"/>
      <c r="H497" s="19"/>
      <c r="I497" s="18"/>
    </row>
    <row r="498" spans="1:9" ht="18.75" x14ac:dyDescent="0.3">
      <c r="A498" s="17" t="s">
        <v>120</v>
      </c>
      <c r="B498" s="15"/>
      <c r="C498" s="15"/>
      <c r="D498" s="15"/>
      <c r="E498" s="15"/>
      <c r="F498" s="15"/>
      <c r="G498" s="15"/>
      <c r="H498" s="15"/>
      <c r="I498" s="14"/>
    </row>
    <row r="499" spans="1:9" ht="18.75" x14ac:dyDescent="0.3">
      <c r="A499" s="44"/>
      <c r="B499" s="102" t="s">
        <v>559</v>
      </c>
      <c r="C499" s="33">
        <v>2.5</v>
      </c>
      <c r="D499" s="34">
        <v>6</v>
      </c>
      <c r="E499" s="33">
        <v>0.4</v>
      </c>
      <c r="F499" s="54">
        <f>F493+8</f>
        <v>46</v>
      </c>
      <c r="G499" s="54">
        <f>F499*15</f>
        <v>690</v>
      </c>
      <c r="H499" s="33">
        <v>0</v>
      </c>
      <c r="I499" s="53">
        <f>G499*H499</f>
        <v>0</v>
      </c>
    </row>
    <row r="500" spans="1:9" ht="19.5" thickBot="1" x14ac:dyDescent="0.35">
      <c r="A500" s="17"/>
      <c r="B500" s="38" t="s">
        <v>558</v>
      </c>
      <c r="C500" s="37">
        <v>3</v>
      </c>
      <c r="D500" s="37">
        <v>6</v>
      </c>
      <c r="E500" s="37">
        <v>0.55000000000000004</v>
      </c>
      <c r="F500" s="37">
        <f>F494+8</f>
        <v>51</v>
      </c>
      <c r="G500" s="33">
        <f>F500*15</f>
        <v>765</v>
      </c>
      <c r="H500" s="33">
        <v>0</v>
      </c>
      <c r="I500" s="53">
        <f>G500*H500</f>
        <v>0</v>
      </c>
    </row>
    <row r="501" spans="1:9" ht="18.75" x14ac:dyDescent="0.3">
      <c r="A501" s="45" t="s">
        <v>557</v>
      </c>
      <c r="B501" s="21"/>
      <c r="C501" s="19"/>
      <c r="D501" s="19"/>
      <c r="E501" s="19"/>
      <c r="F501" s="19"/>
      <c r="G501" s="19"/>
      <c r="H501" s="19"/>
      <c r="I501" s="18"/>
    </row>
    <row r="502" spans="1:9" ht="18.75" x14ac:dyDescent="0.3">
      <c r="A502" s="44"/>
      <c r="B502" s="16"/>
      <c r="C502" s="15"/>
      <c r="D502" s="15"/>
      <c r="E502" s="15"/>
      <c r="F502" s="15"/>
      <c r="G502" s="15"/>
      <c r="H502" s="15"/>
      <c r="I502" s="14"/>
    </row>
    <row r="503" spans="1:9" ht="18.75" x14ac:dyDescent="0.3">
      <c r="A503" s="44"/>
      <c r="B503" s="56" t="s">
        <v>556</v>
      </c>
      <c r="C503" s="33">
        <v>2.5</v>
      </c>
      <c r="D503" s="33">
        <v>6</v>
      </c>
      <c r="E503" s="33">
        <v>0.4</v>
      </c>
      <c r="F503" s="33">
        <f>F493</f>
        <v>38</v>
      </c>
      <c r="G503" s="33">
        <f>F503*15</f>
        <v>570</v>
      </c>
      <c r="H503" s="33">
        <v>0</v>
      </c>
      <c r="I503" s="53">
        <f>G503*H503</f>
        <v>0</v>
      </c>
    </row>
    <row r="504" spans="1:9" ht="18.75" x14ac:dyDescent="0.3">
      <c r="A504" s="44"/>
      <c r="B504" s="56" t="s">
        <v>555</v>
      </c>
      <c r="C504" s="33">
        <v>3</v>
      </c>
      <c r="D504" s="33">
        <v>6</v>
      </c>
      <c r="E504" s="33">
        <v>0.55000000000000004</v>
      </c>
      <c r="F504" s="33">
        <f>F494+1</f>
        <v>44</v>
      </c>
      <c r="G504" s="33">
        <f>F504*15</f>
        <v>660</v>
      </c>
      <c r="H504" s="33">
        <v>0</v>
      </c>
      <c r="I504" s="53">
        <f>G504*H504</f>
        <v>0</v>
      </c>
    </row>
    <row r="505" spans="1:9" ht="18.75" x14ac:dyDescent="0.3">
      <c r="A505" s="44"/>
      <c r="B505" s="56" t="s">
        <v>554</v>
      </c>
      <c r="C505" s="33">
        <v>4</v>
      </c>
      <c r="D505" s="33">
        <v>8</v>
      </c>
      <c r="E505" s="33">
        <v>1.2</v>
      </c>
      <c r="F505" s="33">
        <f>F495</f>
        <v>59</v>
      </c>
      <c r="G505" s="33">
        <f>F505*15</f>
        <v>885</v>
      </c>
      <c r="H505" s="33">
        <v>0</v>
      </c>
      <c r="I505" s="53">
        <f>G505*H505</f>
        <v>0</v>
      </c>
    </row>
    <row r="506" spans="1:9" ht="19.5" thickBot="1" x14ac:dyDescent="0.35">
      <c r="A506" s="43"/>
      <c r="B506" s="39" t="s">
        <v>923</v>
      </c>
      <c r="C506" s="28">
        <v>5</v>
      </c>
      <c r="D506" s="28">
        <v>8</v>
      </c>
      <c r="E506" s="28">
        <v>1.7</v>
      </c>
      <c r="F506" s="28">
        <f>F496</f>
        <v>74</v>
      </c>
      <c r="G506" s="33">
        <f>F506*15</f>
        <v>1110</v>
      </c>
      <c r="H506" s="28">
        <v>0</v>
      </c>
      <c r="I506" s="27">
        <f>G506*H506</f>
        <v>0</v>
      </c>
    </row>
    <row r="507" spans="1:9" ht="18.75" x14ac:dyDescent="0.3">
      <c r="A507" s="22" t="s">
        <v>27</v>
      </c>
      <c r="B507" s="19"/>
      <c r="C507" s="19"/>
      <c r="D507" s="19"/>
      <c r="E507" s="19"/>
      <c r="F507" s="19"/>
      <c r="G507" s="19"/>
      <c r="H507" s="19"/>
      <c r="I507" s="18"/>
    </row>
    <row r="508" spans="1:9" ht="18.75" x14ac:dyDescent="0.3">
      <c r="A508" s="17" t="s">
        <v>24</v>
      </c>
      <c r="B508" s="15"/>
      <c r="C508" s="15"/>
      <c r="D508" s="15"/>
      <c r="E508" s="15"/>
      <c r="F508" s="15"/>
      <c r="G508" s="15"/>
      <c r="H508" s="15"/>
      <c r="I508" s="14"/>
    </row>
    <row r="509" spans="1:9" ht="18.75" x14ac:dyDescent="0.3">
      <c r="A509" s="17"/>
      <c r="B509" s="54" t="s">
        <v>553</v>
      </c>
      <c r="C509" s="33">
        <v>2.5</v>
      </c>
      <c r="D509" s="33">
        <v>6</v>
      </c>
      <c r="E509" s="33">
        <v>0.4</v>
      </c>
      <c r="F509" s="33">
        <f>F471+2</f>
        <v>36</v>
      </c>
      <c r="G509" s="33">
        <f>F509*15</f>
        <v>540</v>
      </c>
      <c r="H509" s="33">
        <v>0</v>
      </c>
      <c r="I509" s="53">
        <f>G509*H509</f>
        <v>0</v>
      </c>
    </row>
    <row r="510" spans="1:9" ht="18.75" x14ac:dyDescent="0.3">
      <c r="A510" s="17"/>
      <c r="B510" s="54" t="s">
        <v>552</v>
      </c>
      <c r="C510" s="33">
        <v>3</v>
      </c>
      <c r="D510" s="33">
        <v>6</v>
      </c>
      <c r="E510" s="33">
        <v>0.55000000000000004</v>
      </c>
      <c r="F510" s="33">
        <f>F472+2</f>
        <v>41</v>
      </c>
      <c r="G510" s="33">
        <f>F510*15</f>
        <v>615</v>
      </c>
      <c r="H510" s="33">
        <v>0</v>
      </c>
      <c r="I510" s="53">
        <f>G510*H510</f>
        <v>0</v>
      </c>
    </row>
    <row r="511" spans="1:9" ht="19.5" thickBot="1" x14ac:dyDescent="0.35">
      <c r="A511" s="32"/>
      <c r="B511" s="55" t="s">
        <v>551</v>
      </c>
      <c r="C511" s="29">
        <v>4</v>
      </c>
      <c r="D511" s="29">
        <v>8</v>
      </c>
      <c r="E511" s="47">
        <v>1.2</v>
      </c>
      <c r="F511" s="33">
        <f>F473+2</f>
        <v>56</v>
      </c>
      <c r="G511" s="29">
        <f>F511*15</f>
        <v>840</v>
      </c>
      <c r="H511" s="29">
        <v>0</v>
      </c>
      <c r="I511" s="41">
        <f>G511*H511</f>
        <v>0</v>
      </c>
    </row>
    <row r="512" spans="1:9" ht="18.75" x14ac:dyDescent="0.3">
      <c r="A512" s="22" t="s">
        <v>27</v>
      </c>
      <c r="B512" s="19"/>
      <c r="C512" s="19"/>
      <c r="D512" s="19"/>
      <c r="E512" s="19"/>
      <c r="F512" s="19"/>
      <c r="G512" s="19"/>
      <c r="H512" s="19"/>
      <c r="I512" s="18"/>
    </row>
    <row r="513" spans="1:9" ht="18.75" x14ac:dyDescent="0.3">
      <c r="A513" s="17" t="s">
        <v>21</v>
      </c>
      <c r="B513" s="15"/>
      <c r="C513" s="15"/>
      <c r="D513" s="15"/>
      <c r="E513" s="15"/>
      <c r="F513" s="15"/>
      <c r="G513" s="15"/>
      <c r="H513" s="15"/>
      <c r="I513" s="14"/>
    </row>
    <row r="514" spans="1:9" ht="18.75" x14ac:dyDescent="0.3">
      <c r="A514" s="17"/>
      <c r="B514" s="54" t="s">
        <v>550</v>
      </c>
      <c r="C514" s="33">
        <v>2.5</v>
      </c>
      <c r="D514" s="33">
        <v>6</v>
      </c>
      <c r="E514" s="33">
        <v>0.4</v>
      </c>
      <c r="F514" s="33">
        <f>F509</f>
        <v>36</v>
      </c>
      <c r="G514" s="33">
        <f>F514*15</f>
        <v>540</v>
      </c>
      <c r="H514" s="33">
        <v>0</v>
      </c>
      <c r="I514" s="53">
        <f>G514*H514</f>
        <v>0</v>
      </c>
    </row>
    <row r="515" spans="1:9" ht="18.75" x14ac:dyDescent="0.3">
      <c r="A515" s="17"/>
      <c r="B515" s="54" t="s">
        <v>549</v>
      </c>
      <c r="C515" s="33">
        <v>3</v>
      </c>
      <c r="D515" s="33">
        <v>6</v>
      </c>
      <c r="E515" s="33">
        <v>0.55000000000000004</v>
      </c>
      <c r="F515" s="33">
        <f>F510</f>
        <v>41</v>
      </c>
      <c r="G515" s="33">
        <f>F515*15</f>
        <v>615</v>
      </c>
      <c r="H515" s="33">
        <v>0</v>
      </c>
      <c r="I515" s="53">
        <f>G515*H515</f>
        <v>0</v>
      </c>
    </row>
    <row r="516" spans="1:9" ht="19.5" thickBot="1" x14ac:dyDescent="0.35">
      <c r="A516" s="32"/>
      <c r="B516" s="55" t="s">
        <v>548</v>
      </c>
      <c r="C516" s="29">
        <v>4</v>
      </c>
      <c r="D516" s="29">
        <v>8</v>
      </c>
      <c r="E516" s="47">
        <v>1.2</v>
      </c>
      <c r="F516" s="33">
        <f>F511</f>
        <v>56</v>
      </c>
      <c r="G516" s="29">
        <f>F516*15</f>
        <v>840</v>
      </c>
      <c r="H516" s="29">
        <v>0</v>
      </c>
      <c r="I516" s="41">
        <f>G516*H516</f>
        <v>0</v>
      </c>
    </row>
    <row r="517" spans="1:9" ht="18.75" x14ac:dyDescent="0.3">
      <c r="A517" s="22" t="s">
        <v>27</v>
      </c>
      <c r="B517" s="19"/>
      <c r="C517" s="19"/>
      <c r="D517" s="19"/>
      <c r="E517" s="19"/>
      <c r="F517" s="19"/>
      <c r="G517" s="19"/>
      <c r="H517" s="19"/>
      <c r="I517" s="18"/>
    </row>
    <row r="518" spans="1:9" ht="18.75" x14ac:dyDescent="0.3">
      <c r="A518" s="17" t="s">
        <v>17</v>
      </c>
      <c r="B518" s="15"/>
      <c r="C518" s="15"/>
      <c r="D518" s="15"/>
      <c r="E518" s="15"/>
      <c r="F518" s="15"/>
      <c r="G518" s="15"/>
      <c r="H518" s="15"/>
      <c r="I518" s="14"/>
    </row>
    <row r="519" spans="1:9" ht="18.75" x14ac:dyDescent="0.3">
      <c r="A519" s="17"/>
      <c r="B519" s="54" t="s">
        <v>547</v>
      </c>
      <c r="C519" s="33">
        <v>2.5</v>
      </c>
      <c r="D519" s="33">
        <v>6</v>
      </c>
      <c r="E519" s="33">
        <v>0.4</v>
      </c>
      <c r="F519" s="33">
        <f>F514</f>
        <v>36</v>
      </c>
      <c r="G519" s="33">
        <f>F519*15</f>
        <v>540</v>
      </c>
      <c r="H519" s="33">
        <v>0</v>
      </c>
      <c r="I519" s="53">
        <f>G519*H519</f>
        <v>0</v>
      </c>
    </row>
    <row r="520" spans="1:9" ht="18.75" x14ac:dyDescent="0.3">
      <c r="A520" s="17"/>
      <c r="B520" s="54" t="s">
        <v>546</v>
      </c>
      <c r="C520" s="33">
        <v>3</v>
      </c>
      <c r="D520" s="33">
        <v>6</v>
      </c>
      <c r="E520" s="33">
        <v>0.55000000000000004</v>
      </c>
      <c r="F520" s="33">
        <f>F515</f>
        <v>41</v>
      </c>
      <c r="G520" s="33">
        <f>F520*15</f>
        <v>615</v>
      </c>
      <c r="H520" s="33">
        <v>0</v>
      </c>
      <c r="I520" s="53">
        <f>G520*H520</f>
        <v>0</v>
      </c>
    </row>
    <row r="521" spans="1:9" ht="19.5" thickBot="1" x14ac:dyDescent="0.35">
      <c r="A521" s="32"/>
      <c r="B521" s="55" t="s">
        <v>545</v>
      </c>
      <c r="C521" s="29">
        <v>4</v>
      </c>
      <c r="D521" s="29">
        <v>8</v>
      </c>
      <c r="E521" s="47">
        <v>1.2</v>
      </c>
      <c r="F521" s="33">
        <f>F516</f>
        <v>56</v>
      </c>
      <c r="G521" s="29">
        <f>F521*15</f>
        <v>840</v>
      </c>
      <c r="H521" s="29">
        <v>0</v>
      </c>
      <c r="I521" s="41">
        <f>G521*H521</f>
        <v>0</v>
      </c>
    </row>
    <row r="522" spans="1:9" ht="18.75" x14ac:dyDescent="0.3">
      <c r="A522" s="22" t="s">
        <v>540</v>
      </c>
      <c r="B522" s="19"/>
      <c r="C522" s="19"/>
      <c r="D522" s="19"/>
      <c r="E522" s="19"/>
      <c r="F522" s="19"/>
      <c r="G522" s="19"/>
      <c r="H522" s="19"/>
      <c r="I522" s="18"/>
    </row>
    <row r="523" spans="1:9" ht="18.75" x14ac:dyDescent="0.3">
      <c r="A523" s="17" t="s">
        <v>319</v>
      </c>
      <c r="B523" s="15"/>
      <c r="C523" s="15"/>
      <c r="D523" s="15"/>
      <c r="E523" s="15"/>
      <c r="F523" s="15"/>
      <c r="G523" s="15"/>
      <c r="H523" s="15"/>
      <c r="I523" s="14"/>
    </row>
    <row r="524" spans="1:9" ht="18.75" x14ac:dyDescent="0.3">
      <c r="A524" s="17"/>
      <c r="B524" s="54" t="s">
        <v>544</v>
      </c>
      <c r="C524" s="33">
        <v>3</v>
      </c>
      <c r="D524" s="33">
        <v>6</v>
      </c>
      <c r="E524" s="33">
        <v>0.55000000000000004</v>
      </c>
      <c r="F524" s="33">
        <f>F472+8</f>
        <v>47</v>
      </c>
      <c r="G524" s="33">
        <f>F524*15</f>
        <v>705</v>
      </c>
      <c r="H524" s="33">
        <v>0</v>
      </c>
      <c r="I524" s="53">
        <f>G524*H524</f>
        <v>0</v>
      </c>
    </row>
    <row r="525" spans="1:9" ht="19.5" thickBot="1" x14ac:dyDescent="0.35">
      <c r="A525" s="32"/>
      <c r="B525" s="55" t="s">
        <v>543</v>
      </c>
      <c r="C525" s="29">
        <v>4</v>
      </c>
      <c r="D525" s="29">
        <v>8</v>
      </c>
      <c r="E525" s="29">
        <v>1.2</v>
      </c>
      <c r="F525" s="33">
        <f>F473+8</f>
        <v>62</v>
      </c>
      <c r="G525" s="29">
        <f>F525*15</f>
        <v>930</v>
      </c>
      <c r="H525" s="29">
        <v>0</v>
      </c>
      <c r="I525" s="41">
        <f>G525*H525</f>
        <v>0</v>
      </c>
    </row>
    <row r="526" spans="1:9" ht="18.75" x14ac:dyDescent="0.3">
      <c r="A526" s="22" t="s">
        <v>540</v>
      </c>
      <c r="B526" s="19"/>
      <c r="C526" s="19"/>
      <c r="D526" s="19"/>
      <c r="E526" s="19"/>
      <c r="F526" s="19"/>
      <c r="G526" s="19"/>
      <c r="H526" s="19"/>
      <c r="I526" s="18"/>
    </row>
    <row r="527" spans="1:9" ht="18.75" x14ac:dyDescent="0.3">
      <c r="A527" s="17" t="s">
        <v>21</v>
      </c>
      <c r="B527" s="15"/>
      <c r="C527" s="15"/>
      <c r="D527" s="15"/>
      <c r="E527" s="15"/>
      <c r="F527" s="15"/>
      <c r="G527" s="15"/>
      <c r="H527" s="15"/>
      <c r="I527" s="14"/>
    </row>
    <row r="528" spans="1:9" ht="18.75" x14ac:dyDescent="0.3">
      <c r="A528" s="17"/>
      <c r="B528" s="54" t="s">
        <v>542</v>
      </c>
      <c r="C528" s="33">
        <v>3</v>
      </c>
      <c r="D528" s="33">
        <v>6</v>
      </c>
      <c r="E528" s="33">
        <v>0.55000000000000004</v>
      </c>
      <c r="F528" s="33">
        <f>F524</f>
        <v>47</v>
      </c>
      <c r="G528" s="33">
        <f>F528*15</f>
        <v>705</v>
      </c>
      <c r="H528" s="33">
        <v>0</v>
      </c>
      <c r="I528" s="53">
        <f>G528*H528</f>
        <v>0</v>
      </c>
    </row>
    <row r="529" spans="1:9" ht="19.5" thickBot="1" x14ac:dyDescent="0.35">
      <c r="A529" s="32"/>
      <c r="B529" s="55" t="s">
        <v>541</v>
      </c>
      <c r="C529" s="29">
        <v>4</v>
      </c>
      <c r="D529" s="29">
        <v>8</v>
      </c>
      <c r="E529" s="29">
        <v>1.2</v>
      </c>
      <c r="F529" s="33">
        <f>F525</f>
        <v>62</v>
      </c>
      <c r="G529" s="29">
        <f>F529*15</f>
        <v>930</v>
      </c>
      <c r="H529" s="29">
        <v>0</v>
      </c>
      <c r="I529" s="41">
        <f>G529*H529</f>
        <v>0</v>
      </c>
    </row>
    <row r="530" spans="1:9" ht="18.75" x14ac:dyDescent="0.3">
      <c r="A530" s="22" t="s">
        <v>540</v>
      </c>
      <c r="B530" s="19"/>
      <c r="C530" s="19"/>
      <c r="D530" s="19"/>
      <c r="E530" s="19"/>
      <c r="F530" s="19"/>
      <c r="G530" s="19"/>
      <c r="H530" s="19"/>
      <c r="I530" s="18"/>
    </row>
    <row r="531" spans="1:9" ht="18.75" x14ac:dyDescent="0.3">
      <c r="A531" s="17" t="s">
        <v>117</v>
      </c>
      <c r="B531" s="15"/>
      <c r="C531" s="15"/>
      <c r="D531" s="15"/>
      <c r="E531" s="15"/>
      <c r="F531" s="15"/>
      <c r="G531" s="15"/>
      <c r="H531" s="15"/>
      <c r="I531" s="14"/>
    </row>
    <row r="532" spans="1:9" ht="18.75" x14ac:dyDescent="0.3">
      <c r="A532" s="17"/>
      <c r="B532" s="54" t="s">
        <v>539</v>
      </c>
      <c r="C532" s="33">
        <v>3</v>
      </c>
      <c r="D532" s="33">
        <v>6</v>
      </c>
      <c r="E532" s="33">
        <v>0.55000000000000004</v>
      </c>
      <c r="F532" s="33">
        <f>F524</f>
        <v>47</v>
      </c>
      <c r="G532" s="33">
        <f>F532*15</f>
        <v>705</v>
      </c>
      <c r="H532" s="33">
        <v>0</v>
      </c>
      <c r="I532" s="53">
        <f>G532*H532</f>
        <v>0</v>
      </c>
    </row>
    <row r="533" spans="1:9" ht="19.5" thickBot="1" x14ac:dyDescent="0.35">
      <c r="A533" s="32"/>
      <c r="B533" s="55" t="s">
        <v>538</v>
      </c>
      <c r="C533" s="29">
        <v>4</v>
      </c>
      <c r="D533" s="29">
        <v>8</v>
      </c>
      <c r="E533" s="29">
        <v>1.2</v>
      </c>
      <c r="F533" s="33">
        <f>F525</f>
        <v>62</v>
      </c>
      <c r="G533" s="29">
        <f>F533*15</f>
        <v>930</v>
      </c>
      <c r="H533" s="29">
        <v>0</v>
      </c>
      <c r="I533" s="41">
        <f>G533*H533</f>
        <v>0</v>
      </c>
    </row>
    <row r="534" spans="1:9" ht="18.75" x14ac:dyDescent="0.3">
      <c r="A534" s="22" t="s">
        <v>1082</v>
      </c>
      <c r="B534" s="19"/>
      <c r="C534" s="19"/>
      <c r="D534" s="19"/>
      <c r="E534" s="19"/>
      <c r="F534" s="19"/>
      <c r="G534" s="19"/>
      <c r="H534" s="19"/>
      <c r="I534" s="18"/>
    </row>
    <row r="535" spans="1:9" ht="18.75" x14ac:dyDescent="0.3">
      <c r="A535" s="17" t="s">
        <v>17</v>
      </c>
      <c r="B535" s="15"/>
      <c r="C535" s="15"/>
      <c r="D535" s="15"/>
      <c r="E535" s="15"/>
      <c r="F535" s="15"/>
      <c r="G535" s="15"/>
      <c r="H535" s="15"/>
      <c r="I535" s="14"/>
    </row>
    <row r="536" spans="1:9" ht="18.75" x14ac:dyDescent="0.3">
      <c r="A536" s="17"/>
      <c r="B536" s="54" t="s">
        <v>537</v>
      </c>
      <c r="C536" s="33">
        <v>2.5</v>
      </c>
      <c r="D536" s="33">
        <v>6</v>
      </c>
      <c r="E536" s="33">
        <v>0.4</v>
      </c>
      <c r="F536" s="33">
        <f>F509+12</f>
        <v>48</v>
      </c>
      <c r="G536" s="33">
        <f>F536*15</f>
        <v>720</v>
      </c>
      <c r="H536" s="33">
        <v>0</v>
      </c>
      <c r="I536" s="53">
        <f>G536*H536</f>
        <v>0</v>
      </c>
    </row>
    <row r="537" spans="1:9" ht="18.75" x14ac:dyDescent="0.3">
      <c r="A537" s="17"/>
      <c r="B537" s="54" t="s">
        <v>536</v>
      </c>
      <c r="C537" s="33">
        <v>3</v>
      </c>
      <c r="D537" s="33">
        <v>6</v>
      </c>
      <c r="E537" s="33">
        <v>0.55000000000000004</v>
      </c>
      <c r="F537" s="33">
        <f>F510+12</f>
        <v>53</v>
      </c>
      <c r="G537" s="33">
        <f>F537*15</f>
        <v>795</v>
      </c>
      <c r="H537" s="33">
        <v>0</v>
      </c>
      <c r="I537" s="53">
        <f>G537*H537</f>
        <v>0</v>
      </c>
    </row>
    <row r="538" spans="1:9" ht="19.5" thickBot="1" x14ac:dyDescent="0.35">
      <c r="A538" s="17"/>
      <c r="B538" s="55" t="s">
        <v>535</v>
      </c>
      <c r="C538" s="29">
        <v>4</v>
      </c>
      <c r="D538" s="29">
        <v>8</v>
      </c>
      <c r="E538" s="29">
        <v>1.2</v>
      </c>
      <c r="F538" s="33">
        <f>F511+13</f>
        <v>69</v>
      </c>
      <c r="G538" s="29">
        <f>F538*15</f>
        <v>1035</v>
      </c>
      <c r="H538" s="29">
        <v>0</v>
      </c>
      <c r="I538" s="41">
        <f>G538*H538</f>
        <v>0</v>
      </c>
    </row>
    <row r="539" spans="1:9" ht="18.75" x14ac:dyDescent="0.3">
      <c r="A539" s="22" t="s">
        <v>1082</v>
      </c>
      <c r="B539" s="19"/>
      <c r="C539" s="19"/>
      <c r="D539" s="19"/>
      <c r="E539" s="19"/>
      <c r="F539" s="19"/>
      <c r="G539" s="19"/>
      <c r="H539" s="19"/>
      <c r="I539" s="18"/>
    </row>
    <row r="540" spans="1:9" ht="18.75" x14ac:dyDescent="0.3">
      <c r="A540" s="17" t="s">
        <v>17</v>
      </c>
      <c r="B540" s="15"/>
      <c r="C540" s="15"/>
      <c r="D540" s="15"/>
      <c r="E540" s="15"/>
      <c r="F540" s="15"/>
      <c r="G540" s="15"/>
      <c r="H540" s="15"/>
      <c r="I540" s="14"/>
    </row>
    <row r="541" spans="1:9" ht="18.75" x14ac:dyDescent="0.3">
      <c r="A541" s="17"/>
      <c r="B541" s="54" t="s">
        <v>534</v>
      </c>
      <c r="C541" s="33">
        <v>2.5</v>
      </c>
      <c r="D541" s="33">
        <v>6</v>
      </c>
      <c r="E541" s="33">
        <v>0.4</v>
      </c>
      <c r="F541" s="33">
        <f>F536</f>
        <v>48</v>
      </c>
      <c r="G541" s="33">
        <f>F541*15</f>
        <v>720</v>
      </c>
      <c r="H541" s="33">
        <v>0</v>
      </c>
      <c r="I541" s="53">
        <f>G541*H541</f>
        <v>0</v>
      </c>
    </row>
    <row r="542" spans="1:9" ht="18.75" x14ac:dyDescent="0.3">
      <c r="A542" s="17"/>
      <c r="B542" s="54" t="s">
        <v>533</v>
      </c>
      <c r="C542" s="33">
        <v>3</v>
      </c>
      <c r="D542" s="33">
        <v>6</v>
      </c>
      <c r="E542" s="33">
        <v>0.55000000000000004</v>
      </c>
      <c r="F542" s="33">
        <f>F537</f>
        <v>53</v>
      </c>
      <c r="G542" s="33">
        <f>F542*15</f>
        <v>795</v>
      </c>
      <c r="H542" s="33">
        <v>0</v>
      </c>
      <c r="I542" s="53">
        <f>G542*H542</f>
        <v>0</v>
      </c>
    </row>
    <row r="543" spans="1:9" ht="19.5" thickBot="1" x14ac:dyDescent="0.35">
      <c r="A543" s="17"/>
      <c r="B543" s="55" t="s">
        <v>532</v>
      </c>
      <c r="C543" s="29">
        <v>4</v>
      </c>
      <c r="D543" s="29">
        <v>8</v>
      </c>
      <c r="E543" s="29">
        <v>1.2</v>
      </c>
      <c r="F543" s="33">
        <f>F538</f>
        <v>69</v>
      </c>
      <c r="G543" s="29">
        <f>F543*15</f>
        <v>1035</v>
      </c>
      <c r="H543" s="29">
        <v>0</v>
      </c>
      <c r="I543" s="41">
        <f>G543*H543</f>
        <v>0</v>
      </c>
    </row>
    <row r="544" spans="1:9" ht="18.75" x14ac:dyDescent="0.3">
      <c r="A544" s="22" t="s">
        <v>1082</v>
      </c>
      <c r="B544" s="19"/>
      <c r="C544" s="19"/>
      <c r="D544" s="19"/>
      <c r="E544" s="19"/>
      <c r="F544" s="19"/>
      <c r="G544" s="19"/>
      <c r="H544" s="19"/>
      <c r="I544" s="18"/>
    </row>
    <row r="545" spans="1:9" ht="18.75" x14ac:dyDescent="0.3">
      <c r="A545" s="17" t="s">
        <v>17</v>
      </c>
      <c r="B545" s="15"/>
      <c r="C545" s="15"/>
      <c r="D545" s="15"/>
      <c r="E545" s="15"/>
      <c r="F545" s="15"/>
      <c r="G545" s="15"/>
      <c r="H545" s="15"/>
      <c r="I545" s="14"/>
    </row>
    <row r="546" spans="1:9" ht="18.75" x14ac:dyDescent="0.3">
      <c r="A546" s="17"/>
      <c r="B546" s="54" t="s">
        <v>531</v>
      </c>
      <c r="C546" s="33">
        <v>2.5</v>
      </c>
      <c r="D546" s="33">
        <v>6</v>
      </c>
      <c r="E546" s="33">
        <v>0.4</v>
      </c>
      <c r="F546" s="33">
        <f>F536</f>
        <v>48</v>
      </c>
      <c r="G546" s="33">
        <f>F546*15</f>
        <v>720</v>
      </c>
      <c r="H546" s="33">
        <v>0</v>
      </c>
      <c r="I546" s="53">
        <f>G546*H546</f>
        <v>0</v>
      </c>
    </row>
    <row r="547" spans="1:9" ht="18.75" x14ac:dyDescent="0.3">
      <c r="A547" s="17"/>
      <c r="B547" s="54" t="s">
        <v>530</v>
      </c>
      <c r="C547" s="33">
        <v>3</v>
      </c>
      <c r="D547" s="33">
        <v>6</v>
      </c>
      <c r="E547" s="33">
        <v>0.55000000000000004</v>
      </c>
      <c r="F547" s="33">
        <f>F537</f>
        <v>53</v>
      </c>
      <c r="G547" s="33">
        <f>F547*15</f>
        <v>795</v>
      </c>
      <c r="H547" s="33">
        <v>0</v>
      </c>
      <c r="I547" s="53">
        <f>G547*H547</f>
        <v>0</v>
      </c>
    </row>
    <row r="548" spans="1:9" ht="19.5" thickBot="1" x14ac:dyDescent="0.35">
      <c r="A548" s="17"/>
      <c r="B548" s="55" t="s">
        <v>529</v>
      </c>
      <c r="C548" s="29">
        <v>4</v>
      </c>
      <c r="D548" s="29">
        <v>8</v>
      </c>
      <c r="E548" s="29">
        <v>1.2</v>
      </c>
      <c r="F548" s="33">
        <f>F538</f>
        <v>69</v>
      </c>
      <c r="G548" s="29">
        <f>F548*15</f>
        <v>1035</v>
      </c>
      <c r="H548" s="29">
        <v>0</v>
      </c>
      <c r="I548" s="41">
        <f>G548*H548</f>
        <v>0</v>
      </c>
    </row>
    <row r="549" spans="1:9" ht="18.75" x14ac:dyDescent="0.3">
      <c r="A549" s="22" t="s">
        <v>1082</v>
      </c>
      <c r="B549" s="19"/>
      <c r="C549" s="19"/>
      <c r="D549" s="19"/>
      <c r="E549" s="19"/>
      <c r="F549" s="19"/>
      <c r="G549" s="19"/>
      <c r="H549" s="19"/>
      <c r="I549" s="18"/>
    </row>
    <row r="550" spans="1:9" ht="18.75" x14ac:dyDescent="0.3">
      <c r="A550" s="17" t="s">
        <v>17</v>
      </c>
      <c r="B550" s="15"/>
      <c r="C550" s="15"/>
      <c r="D550" s="15"/>
      <c r="E550" s="15"/>
      <c r="F550" s="15"/>
      <c r="G550" s="15"/>
      <c r="H550" s="15"/>
      <c r="I550" s="14"/>
    </row>
    <row r="551" spans="1:9" ht="18.75" x14ac:dyDescent="0.3">
      <c r="A551" s="17"/>
      <c r="B551" s="54" t="s">
        <v>528</v>
      </c>
      <c r="C551" s="33">
        <v>2.5</v>
      </c>
      <c r="D551" s="33">
        <v>6</v>
      </c>
      <c r="E551" s="33">
        <v>0.4</v>
      </c>
      <c r="F551" s="33">
        <f>F541</f>
        <v>48</v>
      </c>
      <c r="G551" s="33">
        <f>F551*15</f>
        <v>720</v>
      </c>
      <c r="H551" s="33">
        <v>0</v>
      </c>
      <c r="I551" s="53">
        <f>G551*H551</f>
        <v>0</v>
      </c>
    </row>
    <row r="552" spans="1:9" ht="18.75" x14ac:dyDescent="0.3">
      <c r="A552" s="17"/>
      <c r="B552" s="54" t="s">
        <v>527</v>
      </c>
      <c r="C552" s="33">
        <v>3</v>
      </c>
      <c r="D552" s="33">
        <v>6</v>
      </c>
      <c r="E552" s="33">
        <v>0.55000000000000004</v>
      </c>
      <c r="F552" s="33">
        <f>F542</f>
        <v>53</v>
      </c>
      <c r="G552" s="33">
        <f>F552*15</f>
        <v>795</v>
      </c>
      <c r="H552" s="33">
        <v>0</v>
      </c>
      <c r="I552" s="53">
        <f>G552*H552</f>
        <v>0</v>
      </c>
    </row>
    <row r="553" spans="1:9" ht="19.5" thickBot="1" x14ac:dyDescent="0.35">
      <c r="A553" s="17"/>
      <c r="B553" s="55" t="s">
        <v>526</v>
      </c>
      <c r="C553" s="29">
        <v>4</v>
      </c>
      <c r="D553" s="29">
        <v>8</v>
      </c>
      <c r="E553" s="29">
        <v>1.2</v>
      </c>
      <c r="F553" s="33">
        <f>F543</f>
        <v>69</v>
      </c>
      <c r="G553" s="29">
        <f>F553*15</f>
        <v>1035</v>
      </c>
      <c r="H553" s="29">
        <v>0</v>
      </c>
      <c r="I553" s="41">
        <f>G553*H553</f>
        <v>0</v>
      </c>
    </row>
    <row r="554" spans="1:9" ht="18.75" x14ac:dyDescent="0.3">
      <c r="A554" s="45" t="s">
        <v>1083</v>
      </c>
      <c r="B554" s="21"/>
      <c r="C554" s="19"/>
      <c r="D554" s="19"/>
      <c r="E554" s="19"/>
      <c r="F554" s="19"/>
      <c r="G554" s="19"/>
      <c r="H554" s="19"/>
      <c r="I554" s="18"/>
    </row>
    <row r="555" spans="1:9" ht="18.75" x14ac:dyDescent="0.3">
      <c r="A555" s="44" t="s">
        <v>17</v>
      </c>
      <c r="B555" s="16"/>
      <c r="C555" s="15"/>
      <c r="D555" s="15"/>
      <c r="E555" s="15"/>
      <c r="F555" s="15"/>
      <c r="G555" s="15"/>
      <c r="H555" s="15"/>
      <c r="I555" s="14"/>
    </row>
    <row r="556" spans="1:9" ht="18.75" x14ac:dyDescent="0.3">
      <c r="A556" s="44"/>
      <c r="B556" s="56" t="s">
        <v>525</v>
      </c>
      <c r="C556" s="33">
        <v>2.5</v>
      </c>
      <c r="D556" s="33">
        <v>6</v>
      </c>
      <c r="E556" s="33">
        <v>0.4</v>
      </c>
      <c r="F556" s="33">
        <f>F546+3</f>
        <v>51</v>
      </c>
      <c r="G556" s="33">
        <f>F556*15</f>
        <v>765</v>
      </c>
      <c r="H556" s="33">
        <v>0</v>
      </c>
      <c r="I556" s="53">
        <f>G556*H556</f>
        <v>0</v>
      </c>
    </row>
    <row r="557" spans="1:9" ht="18.75" x14ac:dyDescent="0.3">
      <c r="A557" s="44"/>
      <c r="B557" s="56" t="s">
        <v>524</v>
      </c>
      <c r="C557" s="33">
        <v>3</v>
      </c>
      <c r="D557" s="33">
        <v>6</v>
      </c>
      <c r="E557" s="33">
        <v>0.55000000000000004</v>
      </c>
      <c r="F557" s="33">
        <f>F547+3</f>
        <v>56</v>
      </c>
      <c r="G557" s="33">
        <f>F557*15</f>
        <v>840</v>
      </c>
      <c r="H557" s="33">
        <v>0</v>
      </c>
      <c r="I557" s="53">
        <f>G557*H557</f>
        <v>0</v>
      </c>
    </row>
    <row r="558" spans="1:9" ht="18.75" x14ac:dyDescent="0.3">
      <c r="A558" s="44"/>
      <c r="B558" s="56" t="s">
        <v>523</v>
      </c>
      <c r="C558" s="33">
        <v>4</v>
      </c>
      <c r="D558" s="33">
        <v>8</v>
      </c>
      <c r="E558" s="33">
        <v>1.2</v>
      </c>
      <c r="F558" s="33">
        <f>F548+4</f>
        <v>73</v>
      </c>
      <c r="G558" s="33">
        <f>F558*15</f>
        <v>1095</v>
      </c>
      <c r="H558" s="33">
        <v>0</v>
      </c>
      <c r="I558" s="53">
        <f>G558*H558</f>
        <v>0</v>
      </c>
    </row>
    <row r="559" spans="1:9" ht="19.5" thickBot="1" x14ac:dyDescent="0.35">
      <c r="A559" s="43"/>
      <c r="B559" s="98" t="s">
        <v>925</v>
      </c>
      <c r="C559" s="23">
        <v>5</v>
      </c>
      <c r="D559" s="23">
        <v>8</v>
      </c>
      <c r="E559" s="23">
        <v>1.8</v>
      </c>
      <c r="F559" s="47">
        <f>F496+14</f>
        <v>88</v>
      </c>
      <c r="G559" s="47">
        <f>F559*15</f>
        <v>1320</v>
      </c>
      <c r="H559" s="23">
        <v>0</v>
      </c>
      <c r="I559" s="99">
        <f>G559*H559</f>
        <v>0</v>
      </c>
    </row>
    <row r="560" spans="1:9" ht="18.75" x14ac:dyDescent="0.3">
      <c r="A560" s="45" t="s">
        <v>1083</v>
      </c>
      <c r="B560" s="21"/>
      <c r="C560" s="19"/>
      <c r="D560" s="19"/>
      <c r="E560" s="19"/>
      <c r="F560" s="19"/>
      <c r="G560" s="19"/>
      <c r="H560" s="19"/>
      <c r="I560" s="18"/>
    </row>
    <row r="561" spans="1:9" ht="18.75" x14ac:dyDescent="0.3">
      <c r="A561" s="44" t="s">
        <v>17</v>
      </c>
      <c r="B561" s="16"/>
      <c r="C561" s="15"/>
      <c r="D561" s="15"/>
      <c r="E561" s="15"/>
      <c r="F561" s="15"/>
      <c r="G561" s="15"/>
      <c r="H561" s="15"/>
      <c r="I561" s="14"/>
    </row>
    <row r="562" spans="1:9" ht="18.75" x14ac:dyDescent="0.3">
      <c r="A562" s="44"/>
      <c r="B562" s="56" t="s">
        <v>522</v>
      </c>
      <c r="C562" s="33">
        <v>2.5</v>
      </c>
      <c r="D562" s="33">
        <v>6</v>
      </c>
      <c r="E562" s="33">
        <v>0.4</v>
      </c>
      <c r="F562" s="33">
        <f>F556</f>
        <v>51</v>
      </c>
      <c r="G562" s="33">
        <f>F562*15</f>
        <v>765</v>
      </c>
      <c r="H562" s="33">
        <v>0</v>
      </c>
      <c r="I562" s="53">
        <f>G562*H562</f>
        <v>0</v>
      </c>
    </row>
    <row r="563" spans="1:9" ht="18.75" x14ac:dyDescent="0.3">
      <c r="A563" s="44"/>
      <c r="B563" s="56" t="s">
        <v>521</v>
      </c>
      <c r="C563" s="33">
        <v>3</v>
      </c>
      <c r="D563" s="33">
        <v>6</v>
      </c>
      <c r="E563" s="33">
        <v>0.55000000000000004</v>
      </c>
      <c r="F563" s="33">
        <f>F557</f>
        <v>56</v>
      </c>
      <c r="G563" s="33">
        <f>F563*15</f>
        <v>840</v>
      </c>
      <c r="H563" s="33">
        <v>0</v>
      </c>
      <c r="I563" s="53">
        <f>G563*H563</f>
        <v>0</v>
      </c>
    </row>
    <row r="564" spans="1:9" ht="18.75" x14ac:dyDescent="0.3">
      <c r="A564" s="44"/>
      <c r="B564" s="56" t="s">
        <v>520</v>
      </c>
      <c r="C564" s="33">
        <v>4</v>
      </c>
      <c r="D564" s="33">
        <v>8</v>
      </c>
      <c r="E564" s="33">
        <v>1.2</v>
      </c>
      <c r="F564" s="33">
        <f>F558</f>
        <v>73</v>
      </c>
      <c r="G564" s="33">
        <f>F564*15</f>
        <v>1095</v>
      </c>
      <c r="H564" s="33">
        <v>0</v>
      </c>
      <c r="I564" s="53">
        <f>G564*H564</f>
        <v>0</v>
      </c>
    </row>
    <row r="565" spans="1:9" ht="19.5" thickBot="1" x14ac:dyDescent="0.35">
      <c r="A565" s="43"/>
      <c r="B565" s="39" t="s">
        <v>926</v>
      </c>
      <c r="C565" s="28">
        <v>5</v>
      </c>
      <c r="D565" s="28">
        <v>8</v>
      </c>
      <c r="E565" s="28">
        <v>1.8</v>
      </c>
      <c r="F565" s="28">
        <f>F559</f>
        <v>88</v>
      </c>
      <c r="G565" s="28">
        <f>F565*15</f>
        <v>1320</v>
      </c>
      <c r="H565" s="28">
        <v>0</v>
      </c>
      <c r="I565" s="27">
        <f>G565*H565</f>
        <v>0</v>
      </c>
    </row>
    <row r="566" spans="1:9" ht="18.75" x14ac:dyDescent="0.3">
      <c r="A566" s="45" t="s">
        <v>1083</v>
      </c>
      <c r="B566" s="21"/>
      <c r="C566" s="19"/>
      <c r="D566" s="19"/>
      <c r="E566" s="19"/>
      <c r="F566" s="19"/>
      <c r="G566" s="19"/>
      <c r="H566" s="19"/>
      <c r="I566" s="18"/>
    </row>
    <row r="567" spans="1:9" ht="18.75" x14ac:dyDescent="0.3">
      <c r="A567" s="44" t="s">
        <v>17</v>
      </c>
      <c r="B567" s="16"/>
      <c r="C567" s="15"/>
      <c r="D567" s="15"/>
      <c r="E567" s="15"/>
      <c r="F567" s="15"/>
      <c r="G567" s="15"/>
      <c r="H567" s="15"/>
      <c r="I567" s="14"/>
    </row>
    <row r="568" spans="1:9" ht="18.75" x14ac:dyDescent="0.3">
      <c r="A568" s="44"/>
      <c r="B568" s="56" t="s">
        <v>519</v>
      </c>
      <c r="C568" s="33">
        <v>2.5</v>
      </c>
      <c r="D568" s="33">
        <v>6</v>
      </c>
      <c r="E568" s="33">
        <v>0.4</v>
      </c>
      <c r="F568" s="33">
        <f>F562</f>
        <v>51</v>
      </c>
      <c r="G568" s="33">
        <f>F568*15</f>
        <v>765</v>
      </c>
      <c r="H568" s="33">
        <v>0</v>
      </c>
      <c r="I568" s="53">
        <f>G568*H568</f>
        <v>0</v>
      </c>
    </row>
    <row r="569" spans="1:9" ht="18.75" x14ac:dyDescent="0.3">
      <c r="A569" s="44"/>
      <c r="B569" s="56" t="s">
        <v>518</v>
      </c>
      <c r="C569" s="33">
        <v>3</v>
      </c>
      <c r="D569" s="33">
        <v>6</v>
      </c>
      <c r="E569" s="33">
        <v>0.55000000000000004</v>
      </c>
      <c r="F569" s="33">
        <f>F563</f>
        <v>56</v>
      </c>
      <c r="G569" s="33">
        <f>F569*15</f>
        <v>840</v>
      </c>
      <c r="H569" s="33">
        <v>0</v>
      </c>
      <c r="I569" s="53">
        <f>G569*H569</f>
        <v>0</v>
      </c>
    </row>
    <row r="570" spans="1:9" ht="18.75" x14ac:dyDescent="0.3">
      <c r="A570" s="44"/>
      <c r="B570" s="56" t="s">
        <v>517</v>
      </c>
      <c r="C570" s="33">
        <v>4</v>
      </c>
      <c r="D570" s="33">
        <v>8</v>
      </c>
      <c r="E570" s="33">
        <v>1.2</v>
      </c>
      <c r="F570" s="33">
        <f>F564</f>
        <v>73</v>
      </c>
      <c r="G570" s="33">
        <f>F570*15</f>
        <v>1095</v>
      </c>
      <c r="H570" s="33">
        <v>0</v>
      </c>
      <c r="I570" s="53">
        <f>G570*H570</f>
        <v>0</v>
      </c>
    </row>
    <row r="571" spans="1:9" ht="19.5" thickBot="1" x14ac:dyDescent="0.35">
      <c r="A571" s="43"/>
      <c r="B571" s="39" t="s">
        <v>927</v>
      </c>
      <c r="C571" s="28">
        <v>5</v>
      </c>
      <c r="D571" s="28">
        <v>8</v>
      </c>
      <c r="E571" s="28">
        <v>1.8</v>
      </c>
      <c r="F571" s="28">
        <f>F565</f>
        <v>88</v>
      </c>
      <c r="G571" s="28">
        <f>F571*15</f>
        <v>1320</v>
      </c>
      <c r="H571" s="28">
        <v>0</v>
      </c>
      <c r="I571" s="27">
        <f>G571*H571</f>
        <v>0</v>
      </c>
    </row>
    <row r="572" spans="1:9" ht="18.75" x14ac:dyDescent="0.3">
      <c r="A572" s="45" t="s">
        <v>1083</v>
      </c>
      <c r="B572" s="21"/>
      <c r="C572" s="19"/>
      <c r="D572" s="19"/>
      <c r="E572" s="19"/>
      <c r="F572" s="19"/>
      <c r="G572" s="19"/>
      <c r="H572" s="19"/>
      <c r="I572" s="18"/>
    </row>
    <row r="573" spans="1:9" ht="18.75" x14ac:dyDescent="0.3">
      <c r="A573" s="44" t="s">
        <v>17</v>
      </c>
      <c r="B573" s="16"/>
      <c r="C573" s="15"/>
      <c r="D573" s="15"/>
      <c r="E573" s="15"/>
      <c r="F573" s="15"/>
      <c r="G573" s="15"/>
      <c r="H573" s="15"/>
      <c r="I573" s="14"/>
    </row>
    <row r="574" spans="1:9" ht="18.75" x14ac:dyDescent="0.3">
      <c r="A574" s="44"/>
      <c r="B574" s="56" t="s">
        <v>516</v>
      </c>
      <c r="C574" s="33">
        <v>2.5</v>
      </c>
      <c r="D574" s="33">
        <v>6</v>
      </c>
      <c r="E574" s="33">
        <v>0.4</v>
      </c>
      <c r="F574" s="33">
        <f>F568</f>
        <v>51</v>
      </c>
      <c r="G574" s="33">
        <f>F574*15</f>
        <v>765</v>
      </c>
      <c r="H574" s="33">
        <v>0</v>
      </c>
      <c r="I574" s="53">
        <f>G574*H574</f>
        <v>0</v>
      </c>
    </row>
    <row r="575" spans="1:9" ht="18.75" x14ac:dyDescent="0.3">
      <c r="A575" s="44"/>
      <c r="B575" s="48" t="s">
        <v>515</v>
      </c>
      <c r="C575" s="47">
        <v>3</v>
      </c>
      <c r="D575" s="47">
        <v>6</v>
      </c>
      <c r="E575" s="47">
        <v>0.55000000000000004</v>
      </c>
      <c r="F575" s="47">
        <f>F569</f>
        <v>56</v>
      </c>
      <c r="G575" s="47">
        <f>F575*15</f>
        <v>840</v>
      </c>
      <c r="H575" s="47">
        <v>0</v>
      </c>
      <c r="I575" s="46">
        <f>G575*H575</f>
        <v>0</v>
      </c>
    </row>
    <row r="576" spans="1:9" ht="18.75" x14ac:dyDescent="0.3">
      <c r="A576" s="44"/>
      <c r="B576" s="56" t="s">
        <v>514</v>
      </c>
      <c r="C576" s="33">
        <v>4</v>
      </c>
      <c r="D576" s="33">
        <v>8</v>
      </c>
      <c r="E576" s="33">
        <v>1.2</v>
      </c>
      <c r="F576" s="33">
        <f>F570</f>
        <v>73</v>
      </c>
      <c r="G576" s="33">
        <f>F576*15</f>
        <v>1095</v>
      </c>
      <c r="H576" s="33">
        <v>0</v>
      </c>
      <c r="I576" s="53">
        <f>G576*H576</f>
        <v>0</v>
      </c>
    </row>
    <row r="577" spans="1:9" ht="19.5" thickBot="1" x14ac:dyDescent="0.35">
      <c r="A577" s="43"/>
      <c r="B577" s="39" t="s">
        <v>928</v>
      </c>
      <c r="C577" s="28">
        <v>5</v>
      </c>
      <c r="D577" s="28">
        <v>8</v>
      </c>
      <c r="E577" s="28">
        <v>1.8</v>
      </c>
      <c r="F577" s="28">
        <f>F571</f>
        <v>88</v>
      </c>
      <c r="G577" s="28">
        <f>F577*15</f>
        <v>1320</v>
      </c>
      <c r="H577" s="28">
        <v>0</v>
      </c>
      <c r="I577" s="27">
        <f>G577*H577</f>
        <v>0</v>
      </c>
    </row>
    <row r="578" spans="1:9" ht="18.75" x14ac:dyDescent="0.3">
      <c r="A578" s="45" t="s">
        <v>1084</v>
      </c>
      <c r="B578" s="21"/>
      <c r="C578" s="19"/>
      <c r="D578" s="19"/>
      <c r="E578" s="19"/>
      <c r="F578" s="19"/>
      <c r="G578" s="19"/>
      <c r="H578" s="19"/>
      <c r="I578" s="18"/>
    </row>
    <row r="579" spans="1:9" ht="18.75" x14ac:dyDescent="0.3">
      <c r="A579" s="44" t="s">
        <v>119</v>
      </c>
      <c r="B579" s="16"/>
      <c r="C579" s="15"/>
      <c r="D579" s="15"/>
      <c r="E579" s="15"/>
      <c r="F579" s="15"/>
      <c r="G579" s="15"/>
      <c r="H579" s="15"/>
      <c r="I579" s="14"/>
    </row>
    <row r="580" spans="1:9" ht="18.75" x14ac:dyDescent="0.3">
      <c r="A580" s="44" t="s">
        <v>117</v>
      </c>
      <c r="B580" s="56" t="s">
        <v>939</v>
      </c>
      <c r="C580" s="33">
        <v>3</v>
      </c>
      <c r="D580" s="33">
        <v>6</v>
      </c>
      <c r="E580" s="33">
        <v>0.55000000000000004</v>
      </c>
      <c r="F580" s="33">
        <f>F552-4</f>
        <v>49</v>
      </c>
      <c r="G580" s="33">
        <f>F580*15</f>
        <v>735</v>
      </c>
      <c r="H580" s="33">
        <v>0</v>
      </c>
      <c r="I580" s="53">
        <f>G580*H580</f>
        <v>0</v>
      </c>
    </row>
    <row r="581" spans="1:9" ht="19.5" thickBot="1" x14ac:dyDescent="0.35">
      <c r="A581" s="43"/>
      <c r="B581" s="42" t="s">
        <v>940</v>
      </c>
      <c r="C581" s="29">
        <v>4</v>
      </c>
      <c r="D581" s="29">
        <v>8</v>
      </c>
      <c r="E581" s="29">
        <v>1.1000000000000001</v>
      </c>
      <c r="F581" s="29">
        <f>F553-4</f>
        <v>65</v>
      </c>
      <c r="G581" s="29">
        <f>F581*15</f>
        <v>975</v>
      </c>
      <c r="H581" s="29">
        <v>0</v>
      </c>
      <c r="I581" s="41">
        <f>G581*H581</f>
        <v>0</v>
      </c>
    </row>
    <row r="582" spans="1:9" ht="18.75" x14ac:dyDescent="0.3">
      <c r="A582" s="44" t="s">
        <v>1084</v>
      </c>
      <c r="B582" s="16"/>
      <c r="C582" s="15"/>
      <c r="D582" s="15"/>
      <c r="E582" s="15"/>
      <c r="F582" s="15"/>
      <c r="G582" s="15"/>
      <c r="H582" s="15"/>
      <c r="I582" s="14"/>
    </row>
    <row r="583" spans="1:9" ht="18.75" x14ac:dyDescent="0.3">
      <c r="A583" s="44" t="s">
        <v>130</v>
      </c>
      <c r="B583" s="16"/>
      <c r="C583" s="15"/>
      <c r="D583" s="15"/>
      <c r="E583" s="15"/>
      <c r="F583" s="15"/>
      <c r="G583" s="15"/>
      <c r="H583" s="15"/>
      <c r="I583" s="14"/>
    </row>
    <row r="584" spans="1:9" ht="18.75" x14ac:dyDescent="0.3">
      <c r="A584" s="44" t="s">
        <v>319</v>
      </c>
      <c r="B584" s="56" t="s">
        <v>941</v>
      </c>
      <c r="C584" s="33">
        <v>3</v>
      </c>
      <c r="D584" s="33">
        <v>6</v>
      </c>
      <c r="E584" s="33">
        <v>0.55000000000000004</v>
      </c>
      <c r="F584" s="33">
        <f>F580</f>
        <v>49</v>
      </c>
      <c r="G584" s="33">
        <f>F584*15</f>
        <v>735</v>
      </c>
      <c r="H584" s="33">
        <v>0</v>
      </c>
      <c r="I584" s="53">
        <f>G584*H584</f>
        <v>0</v>
      </c>
    </row>
    <row r="585" spans="1:9" ht="19.5" thickBot="1" x14ac:dyDescent="0.35">
      <c r="A585" s="44"/>
      <c r="B585" s="48" t="s">
        <v>942</v>
      </c>
      <c r="C585" s="47">
        <v>4</v>
      </c>
      <c r="D585" s="47">
        <v>8</v>
      </c>
      <c r="E585" s="47">
        <v>1.1000000000000001</v>
      </c>
      <c r="F585" s="47">
        <f>F581</f>
        <v>65</v>
      </c>
      <c r="G585" s="47">
        <f>F585*15</f>
        <v>975</v>
      </c>
      <c r="H585" s="47">
        <v>0</v>
      </c>
      <c r="I585" s="46">
        <f>G585*H585</f>
        <v>0</v>
      </c>
    </row>
    <row r="586" spans="1:9" ht="18.75" x14ac:dyDescent="0.3">
      <c r="A586" s="45" t="s">
        <v>1084</v>
      </c>
      <c r="B586" s="21"/>
      <c r="C586" s="19"/>
      <c r="D586" s="19"/>
      <c r="E586" s="19"/>
      <c r="F586" s="19"/>
      <c r="G586" s="19"/>
      <c r="H586" s="19"/>
      <c r="I586" s="18"/>
    </row>
    <row r="587" spans="1:9" ht="18.75" x14ac:dyDescent="0.3">
      <c r="A587" s="44" t="s">
        <v>360</v>
      </c>
      <c r="B587" s="16"/>
      <c r="C587" s="15"/>
      <c r="D587" s="15"/>
      <c r="E587" s="15"/>
      <c r="F587" s="15"/>
      <c r="G587" s="15"/>
      <c r="H587" s="15"/>
      <c r="I587" s="14"/>
    </row>
    <row r="588" spans="1:9" ht="18.75" x14ac:dyDescent="0.3">
      <c r="A588" s="44"/>
      <c r="B588" s="56" t="s">
        <v>943</v>
      </c>
      <c r="C588" s="33">
        <v>3</v>
      </c>
      <c r="D588" s="33">
        <v>6</v>
      </c>
      <c r="E588" s="33">
        <v>0.55000000000000004</v>
      </c>
      <c r="F588" s="33">
        <f>F580+4</f>
        <v>53</v>
      </c>
      <c r="G588" s="33">
        <f>F588*15</f>
        <v>795</v>
      </c>
      <c r="H588" s="33">
        <v>0</v>
      </c>
      <c r="I588" s="53">
        <f>G588*H588</f>
        <v>0</v>
      </c>
    </row>
    <row r="589" spans="1:9" ht="19.5" thickBot="1" x14ac:dyDescent="0.35">
      <c r="A589" s="43"/>
      <c r="B589" s="42" t="s">
        <v>944</v>
      </c>
      <c r="C589" s="29">
        <v>4</v>
      </c>
      <c r="D589" s="29">
        <v>8</v>
      </c>
      <c r="E589" s="29">
        <v>1.1000000000000001</v>
      </c>
      <c r="F589" s="29">
        <f>F581+4</f>
        <v>69</v>
      </c>
      <c r="G589" s="29">
        <f>F589*15</f>
        <v>1035</v>
      </c>
      <c r="H589" s="29">
        <v>0</v>
      </c>
      <c r="I589" s="41">
        <f>G589*H589</f>
        <v>0</v>
      </c>
    </row>
    <row r="590" spans="1:9" ht="18.75" x14ac:dyDescent="0.3">
      <c r="A590" s="22" t="s">
        <v>1074</v>
      </c>
      <c r="B590" s="19"/>
      <c r="C590" s="19"/>
      <c r="D590" s="19"/>
      <c r="E590" s="19"/>
      <c r="F590" s="19"/>
      <c r="G590" s="19"/>
      <c r="H590" s="19"/>
      <c r="I590" s="18"/>
    </row>
    <row r="591" spans="1:9" ht="18.75" x14ac:dyDescent="0.3">
      <c r="A591" s="17" t="s">
        <v>21</v>
      </c>
      <c r="B591" s="26"/>
      <c r="C591" s="26"/>
      <c r="D591" s="26"/>
      <c r="E591" s="26"/>
      <c r="F591" s="26"/>
      <c r="G591" s="26"/>
      <c r="H591" s="26"/>
      <c r="I591" s="25"/>
    </row>
    <row r="592" spans="1:9" ht="18.75" x14ac:dyDescent="0.3">
      <c r="A592" s="17"/>
      <c r="B592" s="26" t="s">
        <v>513</v>
      </c>
      <c r="C592" s="33">
        <v>2</v>
      </c>
      <c r="D592" s="26">
        <v>6</v>
      </c>
      <c r="E592" s="33">
        <v>0.32</v>
      </c>
      <c r="F592" s="26">
        <f>F470+11</f>
        <v>41</v>
      </c>
      <c r="G592" s="33">
        <f>F592*15</f>
        <v>615</v>
      </c>
      <c r="H592" s="33">
        <v>0</v>
      </c>
      <c r="I592" s="25">
        <f>G592*H592</f>
        <v>0</v>
      </c>
    </row>
    <row r="593" spans="1:9" ht="18.75" x14ac:dyDescent="0.3">
      <c r="A593" s="17"/>
      <c r="B593" s="54" t="s">
        <v>512</v>
      </c>
      <c r="C593" s="33">
        <v>2.5</v>
      </c>
      <c r="D593" s="33">
        <v>6</v>
      </c>
      <c r="E593" s="37">
        <v>0.45</v>
      </c>
      <c r="F593" s="26">
        <f>F471+11</f>
        <v>45</v>
      </c>
      <c r="G593" s="33">
        <f>F593*15</f>
        <v>675</v>
      </c>
      <c r="H593" s="33">
        <v>0</v>
      </c>
      <c r="I593" s="53">
        <f>G593*H593</f>
        <v>0</v>
      </c>
    </row>
    <row r="594" spans="1:9" ht="18.75" x14ac:dyDescent="0.3">
      <c r="A594" s="17"/>
      <c r="B594" s="54" t="s">
        <v>511</v>
      </c>
      <c r="C594" s="33">
        <v>3</v>
      </c>
      <c r="D594" s="33">
        <v>6</v>
      </c>
      <c r="E594" s="37">
        <v>0.55000000000000004</v>
      </c>
      <c r="F594" s="26">
        <f>F472+11</f>
        <v>50</v>
      </c>
      <c r="G594" s="33">
        <f>F594*15</f>
        <v>750</v>
      </c>
      <c r="H594" s="33">
        <v>0</v>
      </c>
      <c r="I594" s="53">
        <f>G594*H594</f>
        <v>0</v>
      </c>
    </row>
    <row r="595" spans="1:9" ht="19.5" thickBot="1" x14ac:dyDescent="0.35">
      <c r="A595" s="32"/>
      <c r="B595" s="52" t="s">
        <v>510</v>
      </c>
      <c r="C595" s="47">
        <v>4</v>
      </c>
      <c r="D595" s="47">
        <v>8</v>
      </c>
      <c r="E595" s="28">
        <v>1.2</v>
      </c>
      <c r="F595" s="33">
        <f>F473+12</f>
        <v>66</v>
      </c>
      <c r="G595" s="47">
        <f>F595*15</f>
        <v>990</v>
      </c>
      <c r="H595" s="47">
        <v>0</v>
      </c>
      <c r="I595" s="46">
        <f>G595*H595</f>
        <v>0</v>
      </c>
    </row>
    <row r="596" spans="1:9" ht="18.75" x14ac:dyDescent="0.3">
      <c r="A596" s="22" t="s">
        <v>1075</v>
      </c>
      <c r="B596" s="19"/>
      <c r="C596" s="19"/>
      <c r="D596" s="19"/>
      <c r="E596" s="19"/>
      <c r="F596" s="19"/>
      <c r="G596" s="19"/>
      <c r="H596" s="19"/>
      <c r="I596" s="18"/>
    </row>
    <row r="597" spans="1:9" ht="18.75" x14ac:dyDescent="0.3">
      <c r="A597" s="17" t="s">
        <v>17</v>
      </c>
      <c r="B597" s="26"/>
      <c r="C597" s="26"/>
      <c r="D597" s="26"/>
      <c r="E597" s="26"/>
      <c r="F597" s="26"/>
      <c r="G597" s="26"/>
      <c r="H597" s="26"/>
      <c r="I597" s="25"/>
    </row>
    <row r="598" spans="1:9" ht="18.75" x14ac:dyDescent="0.3">
      <c r="A598" s="17"/>
      <c r="B598" s="38" t="s">
        <v>509</v>
      </c>
      <c r="C598" s="37">
        <v>2.5</v>
      </c>
      <c r="D598" s="37">
        <v>6</v>
      </c>
      <c r="E598" s="37">
        <v>0.45</v>
      </c>
      <c r="F598" s="37">
        <f>F593+4</f>
        <v>49</v>
      </c>
      <c r="G598" s="37">
        <f>F598*15</f>
        <v>735</v>
      </c>
      <c r="H598" s="37">
        <v>0</v>
      </c>
      <c r="I598" s="36">
        <f>G598*H598</f>
        <v>0</v>
      </c>
    </row>
    <row r="599" spans="1:9" ht="18.75" x14ac:dyDescent="0.3">
      <c r="A599" s="17"/>
      <c r="B599" s="54" t="s">
        <v>508</v>
      </c>
      <c r="C599" s="33">
        <v>3</v>
      </c>
      <c r="D599" s="33">
        <v>6</v>
      </c>
      <c r="E599" s="37">
        <v>0.55000000000000004</v>
      </c>
      <c r="F599" s="37">
        <f>F594+4</f>
        <v>54</v>
      </c>
      <c r="G599" s="33">
        <f>F599*15</f>
        <v>810</v>
      </c>
      <c r="H599" s="33">
        <v>0</v>
      </c>
      <c r="I599" s="53">
        <f>G599*H599</f>
        <v>0</v>
      </c>
    </row>
    <row r="600" spans="1:9" ht="19.5" thickBot="1" x14ac:dyDescent="0.35">
      <c r="A600" s="32"/>
      <c r="B600" s="55" t="s">
        <v>507</v>
      </c>
      <c r="C600" s="29">
        <v>4</v>
      </c>
      <c r="D600" s="29">
        <v>8</v>
      </c>
      <c r="E600" s="28">
        <v>1.2</v>
      </c>
      <c r="F600" s="37">
        <f>F595+5</f>
        <v>71</v>
      </c>
      <c r="G600" s="29">
        <f>F600*15</f>
        <v>1065</v>
      </c>
      <c r="H600" s="29">
        <v>0</v>
      </c>
      <c r="I600" s="41">
        <f>G600*H600</f>
        <v>0</v>
      </c>
    </row>
    <row r="601" spans="1:9" ht="18.75" x14ac:dyDescent="0.3">
      <c r="A601" s="22" t="s">
        <v>1085</v>
      </c>
      <c r="B601" s="19"/>
      <c r="C601" s="19"/>
      <c r="D601" s="19"/>
      <c r="E601" s="19"/>
      <c r="F601" s="19"/>
      <c r="G601" s="19"/>
      <c r="H601" s="19"/>
      <c r="I601" s="18"/>
    </row>
    <row r="602" spans="1:9" ht="18.75" x14ac:dyDescent="0.3">
      <c r="A602" s="17" t="s">
        <v>21</v>
      </c>
      <c r="B602" s="26"/>
      <c r="C602" s="26"/>
      <c r="D602" s="26"/>
      <c r="E602" s="26"/>
      <c r="F602" s="26"/>
      <c r="G602" s="26"/>
      <c r="H602" s="26"/>
      <c r="I602" s="25"/>
    </row>
    <row r="603" spans="1:9" ht="18.75" x14ac:dyDescent="0.3">
      <c r="A603" s="17"/>
      <c r="B603" s="38" t="s">
        <v>506</v>
      </c>
      <c r="C603" s="37">
        <v>2.5</v>
      </c>
      <c r="D603" s="37">
        <v>6</v>
      </c>
      <c r="E603" s="37">
        <v>0.45</v>
      </c>
      <c r="F603" s="37">
        <f>F593+2</f>
        <v>47</v>
      </c>
      <c r="G603" s="37">
        <f>F603*15</f>
        <v>705</v>
      </c>
      <c r="H603" s="37">
        <v>0</v>
      </c>
      <c r="I603" s="36">
        <f>G603*H603</f>
        <v>0</v>
      </c>
    </row>
    <row r="604" spans="1:9" ht="18.75" x14ac:dyDescent="0.3">
      <c r="A604" s="17"/>
      <c r="B604" s="54" t="s">
        <v>505</v>
      </c>
      <c r="C604" s="33">
        <v>3</v>
      </c>
      <c r="D604" s="33">
        <v>6</v>
      </c>
      <c r="E604" s="37">
        <v>0.55000000000000004</v>
      </c>
      <c r="F604" s="37">
        <f>F594+2</f>
        <v>52</v>
      </c>
      <c r="G604" s="33">
        <f>F604*15</f>
        <v>780</v>
      </c>
      <c r="H604" s="33">
        <v>0</v>
      </c>
      <c r="I604" s="53">
        <f>G604*H604</f>
        <v>0</v>
      </c>
    </row>
    <row r="605" spans="1:9" ht="19.5" thickBot="1" x14ac:dyDescent="0.35">
      <c r="A605" s="32"/>
      <c r="B605" s="52" t="s">
        <v>504</v>
      </c>
      <c r="C605" s="47">
        <v>4</v>
      </c>
      <c r="D605" s="47">
        <v>8</v>
      </c>
      <c r="E605" s="28">
        <v>1.2</v>
      </c>
      <c r="F605" s="37">
        <f>F595+2</f>
        <v>68</v>
      </c>
      <c r="G605" s="47">
        <f>F605*15</f>
        <v>1020</v>
      </c>
      <c r="H605" s="47">
        <v>0</v>
      </c>
      <c r="I605" s="46">
        <f>G605*H605</f>
        <v>0</v>
      </c>
    </row>
    <row r="606" spans="1:9" ht="18.75" x14ac:dyDescent="0.3">
      <c r="A606" s="22" t="s">
        <v>1085</v>
      </c>
      <c r="B606" s="19"/>
      <c r="C606" s="19"/>
      <c r="D606" s="19"/>
      <c r="E606" s="19"/>
      <c r="F606" s="19"/>
      <c r="G606" s="19"/>
      <c r="H606" s="19"/>
      <c r="I606" s="18"/>
    </row>
    <row r="607" spans="1:9" ht="18.75" x14ac:dyDescent="0.3">
      <c r="A607" s="17" t="s">
        <v>17</v>
      </c>
      <c r="B607" s="26"/>
      <c r="C607" s="26"/>
      <c r="D607" s="26"/>
      <c r="E607" s="26"/>
      <c r="F607" s="26"/>
      <c r="G607" s="26"/>
      <c r="H607" s="26"/>
      <c r="I607" s="25"/>
    </row>
    <row r="608" spans="1:9" ht="18.75" x14ac:dyDescent="0.3">
      <c r="A608" s="17"/>
      <c r="B608" s="38" t="s">
        <v>503</v>
      </c>
      <c r="C608" s="37">
        <v>2.5</v>
      </c>
      <c r="D608" s="37">
        <v>6</v>
      </c>
      <c r="E608" s="37">
        <v>0.45</v>
      </c>
      <c r="F608" s="37">
        <f>F603</f>
        <v>47</v>
      </c>
      <c r="G608" s="37">
        <f>F608*15</f>
        <v>705</v>
      </c>
      <c r="H608" s="37">
        <v>0</v>
      </c>
      <c r="I608" s="36">
        <f>G608*H608</f>
        <v>0</v>
      </c>
    </row>
    <row r="609" spans="1:9" ht="18.75" x14ac:dyDescent="0.3">
      <c r="A609" s="17"/>
      <c r="B609" s="54" t="s">
        <v>502</v>
      </c>
      <c r="C609" s="33">
        <v>3</v>
      </c>
      <c r="D609" s="33">
        <v>6</v>
      </c>
      <c r="E609" s="37">
        <v>0.55000000000000004</v>
      </c>
      <c r="F609" s="37">
        <f>F604</f>
        <v>52</v>
      </c>
      <c r="G609" s="33">
        <f>F609*15</f>
        <v>780</v>
      </c>
      <c r="H609" s="33">
        <v>0</v>
      </c>
      <c r="I609" s="53">
        <f>G609*H609</f>
        <v>0</v>
      </c>
    </row>
    <row r="610" spans="1:9" ht="19.5" thickBot="1" x14ac:dyDescent="0.35">
      <c r="A610" s="32"/>
      <c r="B610" s="52" t="s">
        <v>501</v>
      </c>
      <c r="C610" s="47">
        <v>4</v>
      </c>
      <c r="D610" s="47">
        <v>8</v>
      </c>
      <c r="E610" s="28">
        <v>1.2</v>
      </c>
      <c r="F610" s="37">
        <f>F605</f>
        <v>68</v>
      </c>
      <c r="G610" s="47">
        <f>F610*15</f>
        <v>1020</v>
      </c>
      <c r="H610" s="47">
        <v>0</v>
      </c>
      <c r="I610" s="46">
        <f>G610*H610</f>
        <v>0</v>
      </c>
    </row>
    <row r="611" spans="1:9" ht="18.75" x14ac:dyDescent="0.3">
      <c r="A611" s="22" t="s">
        <v>1086</v>
      </c>
      <c r="B611" s="19"/>
      <c r="C611" s="19"/>
      <c r="D611" s="19"/>
      <c r="E611" s="19"/>
      <c r="F611" s="19"/>
      <c r="G611" s="19"/>
      <c r="H611" s="19"/>
      <c r="I611" s="18"/>
    </row>
    <row r="612" spans="1:9" ht="18.75" x14ac:dyDescent="0.3">
      <c r="A612" s="17" t="s">
        <v>319</v>
      </c>
      <c r="B612" s="15"/>
      <c r="C612" s="15"/>
      <c r="D612" s="15"/>
      <c r="E612" s="15"/>
      <c r="F612" s="15"/>
      <c r="G612" s="15"/>
      <c r="H612" s="15"/>
      <c r="I612" s="14"/>
    </row>
    <row r="613" spans="1:9" ht="18.75" x14ac:dyDescent="0.3">
      <c r="A613" s="17"/>
      <c r="B613" s="26"/>
      <c r="C613" s="26"/>
      <c r="D613" s="26"/>
      <c r="E613" s="26"/>
      <c r="F613" s="26"/>
      <c r="G613" s="26"/>
      <c r="H613" s="26"/>
      <c r="I613" s="25"/>
    </row>
    <row r="614" spans="1:9" ht="18.75" x14ac:dyDescent="0.3">
      <c r="A614" s="17"/>
      <c r="B614" s="38" t="s">
        <v>500</v>
      </c>
      <c r="C614" s="37">
        <v>3</v>
      </c>
      <c r="D614" s="37">
        <v>6</v>
      </c>
      <c r="E614" s="37">
        <v>0.55000000000000004</v>
      </c>
      <c r="F614" s="37">
        <f>F594+8</f>
        <v>58</v>
      </c>
      <c r="G614" s="37">
        <f>F614*15</f>
        <v>870</v>
      </c>
      <c r="H614" s="37">
        <v>0</v>
      </c>
      <c r="I614" s="36">
        <f>G614*H614</f>
        <v>0</v>
      </c>
    </row>
    <row r="615" spans="1:9" ht="19.5" thickBot="1" x14ac:dyDescent="0.35">
      <c r="A615" s="32"/>
      <c r="B615" s="52" t="s">
        <v>499</v>
      </c>
      <c r="C615" s="47">
        <v>4</v>
      </c>
      <c r="D615" s="47">
        <v>8</v>
      </c>
      <c r="E615" s="28">
        <v>1.2</v>
      </c>
      <c r="F615" s="37">
        <f>F595+8</f>
        <v>74</v>
      </c>
      <c r="G615" s="47">
        <f>F615*15</f>
        <v>1110</v>
      </c>
      <c r="H615" s="47">
        <v>0</v>
      </c>
      <c r="I615" s="46">
        <f>G615*H615</f>
        <v>0</v>
      </c>
    </row>
    <row r="616" spans="1:9" ht="18.75" x14ac:dyDescent="0.3">
      <c r="A616" s="22" t="s">
        <v>1086</v>
      </c>
      <c r="B616" s="19"/>
      <c r="C616" s="19"/>
      <c r="D616" s="19"/>
      <c r="E616" s="19"/>
      <c r="F616" s="19"/>
      <c r="G616" s="19"/>
      <c r="H616" s="19"/>
      <c r="I616" s="18"/>
    </row>
    <row r="617" spans="1:9" ht="18.75" x14ac:dyDescent="0.3">
      <c r="A617" s="17" t="s">
        <v>21</v>
      </c>
      <c r="B617" s="15"/>
      <c r="C617" s="15"/>
      <c r="D617" s="15"/>
      <c r="E617" s="15"/>
      <c r="F617" s="15"/>
      <c r="G617" s="15"/>
      <c r="H617" s="15"/>
      <c r="I617" s="14"/>
    </row>
    <row r="618" spans="1:9" ht="18.75" x14ac:dyDescent="0.3">
      <c r="A618" s="17"/>
      <c r="B618" s="26"/>
      <c r="C618" s="26"/>
      <c r="D618" s="26"/>
      <c r="E618" s="26"/>
      <c r="F618" s="26"/>
      <c r="G618" s="26"/>
      <c r="H618" s="26"/>
      <c r="I618" s="25"/>
    </row>
    <row r="619" spans="1:9" ht="18.75" x14ac:dyDescent="0.3">
      <c r="A619" s="17"/>
      <c r="B619" s="38" t="s">
        <v>498</v>
      </c>
      <c r="C619" s="37">
        <v>3</v>
      </c>
      <c r="D619" s="37">
        <v>6</v>
      </c>
      <c r="E619" s="37">
        <v>0.55000000000000004</v>
      </c>
      <c r="F619" s="37">
        <f>F614</f>
        <v>58</v>
      </c>
      <c r="G619" s="37">
        <f>F619*15</f>
        <v>870</v>
      </c>
      <c r="H619" s="37">
        <v>0</v>
      </c>
      <c r="I619" s="36">
        <f>G619*H619</f>
        <v>0</v>
      </c>
    </row>
    <row r="620" spans="1:9" ht="19.5" thickBot="1" x14ac:dyDescent="0.35">
      <c r="A620" s="32"/>
      <c r="B620" s="52" t="s">
        <v>497</v>
      </c>
      <c r="C620" s="47">
        <v>4</v>
      </c>
      <c r="D620" s="47">
        <v>8</v>
      </c>
      <c r="E620" s="28">
        <v>1.2</v>
      </c>
      <c r="F620" s="37">
        <f>F615</f>
        <v>74</v>
      </c>
      <c r="G620" s="47">
        <f>F620*15</f>
        <v>1110</v>
      </c>
      <c r="H620" s="47">
        <v>0</v>
      </c>
      <c r="I620" s="46">
        <f>G620*H620</f>
        <v>0</v>
      </c>
    </row>
    <row r="621" spans="1:9" ht="18.75" x14ac:dyDescent="0.3">
      <c r="A621" s="22" t="s">
        <v>1086</v>
      </c>
      <c r="B621" s="19"/>
      <c r="C621" s="19"/>
      <c r="D621" s="19"/>
      <c r="E621" s="19"/>
      <c r="F621" s="19"/>
      <c r="G621" s="19"/>
      <c r="H621" s="19"/>
      <c r="I621" s="18"/>
    </row>
    <row r="622" spans="1:9" ht="18.75" x14ac:dyDescent="0.3">
      <c r="A622" s="17" t="s">
        <v>117</v>
      </c>
      <c r="B622" s="15"/>
      <c r="C622" s="15"/>
      <c r="D622" s="15"/>
      <c r="E622" s="15"/>
      <c r="F622" s="15"/>
      <c r="G622" s="15"/>
      <c r="H622" s="15"/>
      <c r="I622" s="14"/>
    </row>
    <row r="623" spans="1:9" ht="18.75" x14ac:dyDescent="0.3">
      <c r="A623" s="17"/>
      <c r="B623" s="26"/>
      <c r="C623" s="26"/>
      <c r="D623" s="26"/>
      <c r="E623" s="26"/>
      <c r="F623" s="26"/>
      <c r="G623" s="26"/>
      <c r="H623" s="26"/>
      <c r="I623" s="25"/>
    </row>
    <row r="624" spans="1:9" ht="18.75" x14ac:dyDescent="0.3">
      <c r="A624" s="17"/>
      <c r="B624" s="38" t="s">
        <v>496</v>
      </c>
      <c r="C624" s="37">
        <v>3</v>
      </c>
      <c r="D624" s="37">
        <v>6</v>
      </c>
      <c r="E624" s="37">
        <v>0.55000000000000004</v>
      </c>
      <c r="F624" s="37">
        <f>F614</f>
        <v>58</v>
      </c>
      <c r="G624" s="37">
        <f>F624*15</f>
        <v>870</v>
      </c>
      <c r="H624" s="37">
        <v>0</v>
      </c>
      <c r="I624" s="36">
        <f>G624*H624</f>
        <v>0</v>
      </c>
    </row>
    <row r="625" spans="1:9" ht="19.5" thickBot="1" x14ac:dyDescent="0.35">
      <c r="A625" s="32"/>
      <c r="B625" s="52" t="s">
        <v>495</v>
      </c>
      <c r="C625" s="47">
        <v>4</v>
      </c>
      <c r="D625" s="47">
        <v>8</v>
      </c>
      <c r="E625" s="28">
        <v>1.2</v>
      </c>
      <c r="F625" s="37">
        <f>F615</f>
        <v>74</v>
      </c>
      <c r="G625" s="47">
        <f>F625*15</f>
        <v>1110</v>
      </c>
      <c r="H625" s="47">
        <v>0</v>
      </c>
      <c r="I625" s="46">
        <f>G625*H625</f>
        <v>0</v>
      </c>
    </row>
    <row r="626" spans="1:9" ht="18.75" x14ac:dyDescent="0.3">
      <c r="A626" s="22" t="s">
        <v>1076</v>
      </c>
      <c r="B626" s="19"/>
      <c r="C626" s="19"/>
      <c r="D626" s="19"/>
      <c r="E626" s="19"/>
      <c r="F626" s="19"/>
      <c r="G626" s="19"/>
      <c r="H626" s="19"/>
      <c r="I626" s="18"/>
    </row>
    <row r="627" spans="1:9" ht="18.75" x14ac:dyDescent="0.3">
      <c r="A627" s="17" t="s">
        <v>21</v>
      </c>
      <c r="B627" s="26"/>
      <c r="C627" s="26"/>
      <c r="D627" s="26"/>
      <c r="E627" s="26"/>
      <c r="F627" s="26"/>
      <c r="G627" s="26"/>
      <c r="H627" s="26"/>
      <c r="I627" s="25"/>
    </row>
    <row r="628" spans="1:9" ht="18.75" x14ac:dyDescent="0.3">
      <c r="A628" s="17"/>
      <c r="B628" s="54" t="s">
        <v>494</v>
      </c>
      <c r="C628" s="26">
        <v>2</v>
      </c>
      <c r="D628" s="33">
        <v>6</v>
      </c>
      <c r="E628" s="33">
        <v>0.32</v>
      </c>
      <c r="F628" s="33">
        <f>F592</f>
        <v>41</v>
      </c>
      <c r="G628" s="26">
        <f>F628*15</f>
        <v>615</v>
      </c>
      <c r="H628" s="33">
        <v>0</v>
      </c>
      <c r="I628" s="25">
        <f>G628*H628</f>
        <v>0</v>
      </c>
    </row>
    <row r="629" spans="1:9" ht="18.75" x14ac:dyDescent="0.3">
      <c r="A629" s="17"/>
      <c r="B629" s="38" t="s">
        <v>493</v>
      </c>
      <c r="C629" s="37">
        <v>2.5</v>
      </c>
      <c r="D629" s="37">
        <v>6</v>
      </c>
      <c r="E629" s="37">
        <v>0.45</v>
      </c>
      <c r="F629" s="33">
        <f t="shared" ref="F629:F631" si="65">F593</f>
        <v>45</v>
      </c>
      <c r="G629" s="37">
        <f>F629*15</f>
        <v>675</v>
      </c>
      <c r="H629" s="37">
        <v>0</v>
      </c>
      <c r="I629" s="36">
        <f>G629*H629</f>
        <v>0</v>
      </c>
    </row>
    <row r="630" spans="1:9" ht="18.75" x14ac:dyDescent="0.3">
      <c r="A630" s="17"/>
      <c r="B630" s="54" t="s">
        <v>492</v>
      </c>
      <c r="C630" s="33">
        <v>3</v>
      </c>
      <c r="D630" s="33">
        <v>6</v>
      </c>
      <c r="E630" s="37">
        <v>0.55000000000000004</v>
      </c>
      <c r="F630" s="33">
        <f t="shared" si="65"/>
        <v>50</v>
      </c>
      <c r="G630" s="33">
        <f>F630*15</f>
        <v>750</v>
      </c>
      <c r="H630" s="33">
        <v>0</v>
      </c>
      <c r="I630" s="53">
        <f>G630*H630</f>
        <v>0</v>
      </c>
    </row>
    <row r="631" spans="1:9" ht="19.5" thickBot="1" x14ac:dyDescent="0.35">
      <c r="A631" s="32"/>
      <c r="B631" s="52" t="s">
        <v>491</v>
      </c>
      <c r="C631" s="47">
        <v>4</v>
      </c>
      <c r="D631" s="47">
        <v>8</v>
      </c>
      <c r="E631" s="28">
        <v>1.2</v>
      </c>
      <c r="F631" s="33">
        <f t="shared" si="65"/>
        <v>66</v>
      </c>
      <c r="G631" s="47">
        <f>F631*15</f>
        <v>990</v>
      </c>
      <c r="H631" s="47">
        <v>0</v>
      </c>
      <c r="I631" s="46">
        <f>G631*H631</f>
        <v>0</v>
      </c>
    </row>
    <row r="632" spans="1:9" ht="18.75" x14ac:dyDescent="0.3">
      <c r="A632" s="22" t="s">
        <v>1076</v>
      </c>
      <c r="B632" s="19"/>
      <c r="C632" s="19"/>
      <c r="D632" s="19"/>
      <c r="E632" s="19"/>
      <c r="F632" s="19"/>
      <c r="G632" s="19"/>
      <c r="H632" s="19"/>
      <c r="I632" s="18"/>
    </row>
    <row r="633" spans="1:9" ht="18.75" x14ac:dyDescent="0.3">
      <c r="A633" s="17" t="s">
        <v>24</v>
      </c>
      <c r="B633" s="26"/>
      <c r="C633" s="26"/>
      <c r="D633" s="26"/>
      <c r="E633" s="26"/>
      <c r="F633" s="26"/>
      <c r="G633" s="26"/>
      <c r="H633" s="26"/>
      <c r="I633" s="25"/>
    </row>
    <row r="634" spans="1:9" ht="18.75" x14ac:dyDescent="0.3">
      <c r="A634" s="17"/>
      <c r="B634" s="54" t="s">
        <v>490</v>
      </c>
      <c r="C634" s="26">
        <v>2</v>
      </c>
      <c r="D634" s="33">
        <v>6</v>
      </c>
      <c r="E634" s="33">
        <v>0.32</v>
      </c>
      <c r="F634" s="33">
        <f>F628</f>
        <v>41</v>
      </c>
      <c r="G634" s="26">
        <f>F634*15</f>
        <v>615</v>
      </c>
      <c r="H634" s="33">
        <v>0</v>
      </c>
      <c r="I634" s="25">
        <f>G634*H634</f>
        <v>0</v>
      </c>
    </row>
    <row r="635" spans="1:9" ht="18.75" x14ac:dyDescent="0.3">
      <c r="A635" s="17"/>
      <c r="B635" s="38" t="s">
        <v>489</v>
      </c>
      <c r="C635" s="37">
        <v>2.5</v>
      </c>
      <c r="D635" s="37">
        <v>6</v>
      </c>
      <c r="E635" s="37">
        <v>0.45</v>
      </c>
      <c r="F635" s="33">
        <f>F629</f>
        <v>45</v>
      </c>
      <c r="G635" s="37">
        <f>F635*15</f>
        <v>675</v>
      </c>
      <c r="H635" s="37">
        <v>0</v>
      </c>
      <c r="I635" s="36">
        <f>G635*H635</f>
        <v>0</v>
      </c>
    </row>
    <row r="636" spans="1:9" ht="18.75" x14ac:dyDescent="0.3">
      <c r="A636" s="17"/>
      <c r="B636" s="54" t="s">
        <v>488</v>
      </c>
      <c r="C636" s="33">
        <v>3</v>
      </c>
      <c r="D636" s="33">
        <v>6</v>
      </c>
      <c r="E636" s="37">
        <v>0.55000000000000004</v>
      </c>
      <c r="F636" s="33">
        <f>F630</f>
        <v>50</v>
      </c>
      <c r="G636" s="33">
        <f>F636*15</f>
        <v>750</v>
      </c>
      <c r="H636" s="33">
        <v>0</v>
      </c>
      <c r="I636" s="53">
        <f>G636*H636</f>
        <v>0</v>
      </c>
    </row>
    <row r="637" spans="1:9" ht="19.5" thickBot="1" x14ac:dyDescent="0.35">
      <c r="A637" s="32"/>
      <c r="B637" s="52" t="s">
        <v>487</v>
      </c>
      <c r="C637" s="47">
        <v>4</v>
      </c>
      <c r="D637" s="47">
        <v>8</v>
      </c>
      <c r="E637" s="28">
        <v>1.2</v>
      </c>
      <c r="F637" s="33">
        <f>F631</f>
        <v>66</v>
      </c>
      <c r="G637" s="47">
        <f>F637*15</f>
        <v>990</v>
      </c>
      <c r="H637" s="47">
        <v>0</v>
      </c>
      <c r="I637" s="46">
        <f>G637*H637</f>
        <v>0</v>
      </c>
    </row>
    <row r="638" spans="1:9" ht="18.75" x14ac:dyDescent="0.3">
      <c r="A638" s="22" t="s">
        <v>1077</v>
      </c>
      <c r="B638" s="19"/>
      <c r="C638" s="19"/>
      <c r="D638" s="19"/>
      <c r="E638" s="19"/>
      <c r="F638" s="19"/>
      <c r="G638" s="19"/>
      <c r="H638" s="19"/>
      <c r="I638" s="18"/>
    </row>
    <row r="639" spans="1:9" ht="18.75" x14ac:dyDescent="0.3">
      <c r="A639" s="17" t="s">
        <v>17</v>
      </c>
      <c r="B639" s="26"/>
      <c r="C639" s="26"/>
      <c r="D639" s="26"/>
      <c r="E639" s="26"/>
      <c r="F639" s="26"/>
      <c r="G639" s="26"/>
      <c r="H639" s="26"/>
      <c r="I639" s="25"/>
    </row>
    <row r="640" spans="1:9" ht="18.75" x14ac:dyDescent="0.3">
      <c r="A640" s="17"/>
      <c r="B640" s="38" t="s">
        <v>486</v>
      </c>
      <c r="C640" s="37">
        <v>2.5</v>
      </c>
      <c r="D640" s="37">
        <v>6</v>
      </c>
      <c r="E640" s="37">
        <v>0.45</v>
      </c>
      <c r="F640" s="37">
        <f>F598</f>
        <v>49</v>
      </c>
      <c r="G640" s="37">
        <f>F640*15</f>
        <v>735</v>
      </c>
      <c r="H640" s="37">
        <v>0</v>
      </c>
      <c r="I640" s="36">
        <f>G640*H640</f>
        <v>0</v>
      </c>
    </row>
    <row r="641" spans="1:9" ht="18.75" x14ac:dyDescent="0.3">
      <c r="A641" s="17"/>
      <c r="B641" s="54" t="s">
        <v>485</v>
      </c>
      <c r="C641" s="33">
        <v>3</v>
      </c>
      <c r="D641" s="33">
        <v>6</v>
      </c>
      <c r="E641" s="37">
        <v>0.55000000000000004</v>
      </c>
      <c r="F641" s="37">
        <f>F599</f>
        <v>54</v>
      </c>
      <c r="G641" s="33">
        <f>F641*15</f>
        <v>810</v>
      </c>
      <c r="H641" s="33">
        <v>0</v>
      </c>
      <c r="I641" s="53">
        <f>G641*H641</f>
        <v>0</v>
      </c>
    </row>
    <row r="642" spans="1:9" ht="19.5" thickBot="1" x14ac:dyDescent="0.35">
      <c r="A642" s="32"/>
      <c r="B642" s="52" t="s">
        <v>484</v>
      </c>
      <c r="C642" s="47">
        <v>4</v>
      </c>
      <c r="D642" s="47">
        <v>8</v>
      </c>
      <c r="E642" s="28">
        <v>1.2</v>
      </c>
      <c r="F642" s="37">
        <f>F600</f>
        <v>71</v>
      </c>
      <c r="G642" s="47">
        <f>F642*15</f>
        <v>1065</v>
      </c>
      <c r="H642" s="47">
        <v>0</v>
      </c>
      <c r="I642" s="46">
        <f>G642*H642</f>
        <v>0</v>
      </c>
    </row>
    <row r="643" spans="1:9" ht="18.75" x14ac:dyDescent="0.3">
      <c r="A643" s="22" t="s">
        <v>1087</v>
      </c>
      <c r="B643" s="19"/>
      <c r="C643" s="19"/>
      <c r="D643" s="19"/>
      <c r="E643" s="19"/>
      <c r="F643" s="19"/>
      <c r="G643" s="19"/>
      <c r="H643" s="19"/>
      <c r="I643" s="18"/>
    </row>
    <row r="644" spans="1:9" ht="18.75" x14ac:dyDescent="0.3">
      <c r="A644" s="17" t="s">
        <v>24</v>
      </c>
      <c r="B644" s="26"/>
      <c r="C644" s="26"/>
      <c r="D644" s="26"/>
      <c r="E644" s="26"/>
      <c r="F644" s="26"/>
      <c r="G644" s="26"/>
      <c r="H644" s="26"/>
      <c r="I644" s="25"/>
    </row>
    <row r="645" spans="1:9" ht="18.75" x14ac:dyDescent="0.3">
      <c r="A645" s="17"/>
      <c r="B645" s="38" t="s">
        <v>483</v>
      </c>
      <c r="C645" s="37">
        <v>2.5</v>
      </c>
      <c r="D645" s="37">
        <v>6</v>
      </c>
      <c r="E645" s="37">
        <v>0.45</v>
      </c>
      <c r="F645" s="37">
        <f>F603</f>
        <v>47</v>
      </c>
      <c r="G645" s="37">
        <f>F645*15</f>
        <v>705</v>
      </c>
      <c r="H645" s="37">
        <v>0</v>
      </c>
      <c r="I645" s="36">
        <f>G645*H645</f>
        <v>0</v>
      </c>
    </row>
    <row r="646" spans="1:9" ht="18.75" x14ac:dyDescent="0.3">
      <c r="A646" s="17"/>
      <c r="B646" s="54" t="s">
        <v>482</v>
      </c>
      <c r="C646" s="33">
        <v>3</v>
      </c>
      <c r="D646" s="33">
        <v>6</v>
      </c>
      <c r="E646" s="37">
        <v>0.55000000000000004</v>
      </c>
      <c r="F646" s="37">
        <f>F604</f>
        <v>52</v>
      </c>
      <c r="G646" s="33">
        <f>F646*15</f>
        <v>780</v>
      </c>
      <c r="H646" s="33">
        <v>0</v>
      </c>
      <c r="I646" s="53">
        <f>G646*H646</f>
        <v>0</v>
      </c>
    </row>
    <row r="647" spans="1:9" ht="19.5" thickBot="1" x14ac:dyDescent="0.35">
      <c r="A647" s="32"/>
      <c r="B647" s="52" t="s">
        <v>481</v>
      </c>
      <c r="C647" s="47">
        <v>4</v>
      </c>
      <c r="D647" s="47">
        <v>8</v>
      </c>
      <c r="E647" s="28">
        <v>1.2</v>
      </c>
      <c r="F647" s="37">
        <f>F605</f>
        <v>68</v>
      </c>
      <c r="G647" s="47">
        <f>F647*15</f>
        <v>1020</v>
      </c>
      <c r="H647" s="47">
        <v>0</v>
      </c>
      <c r="I647" s="46">
        <f>G647*H647</f>
        <v>0</v>
      </c>
    </row>
    <row r="648" spans="1:9" ht="18.75" x14ac:dyDescent="0.3">
      <c r="A648" s="22" t="s">
        <v>1087</v>
      </c>
      <c r="B648" s="19"/>
      <c r="C648" s="19"/>
      <c r="D648" s="19"/>
      <c r="E648" s="19"/>
      <c r="F648" s="19"/>
      <c r="G648" s="19"/>
      <c r="H648" s="19"/>
      <c r="I648" s="18"/>
    </row>
    <row r="649" spans="1:9" ht="18.75" x14ac:dyDescent="0.3">
      <c r="A649" s="17" t="s">
        <v>21</v>
      </c>
      <c r="B649" s="26"/>
      <c r="C649" s="26"/>
      <c r="D649" s="26"/>
      <c r="E649" s="26"/>
      <c r="F649" s="26"/>
      <c r="G649" s="26"/>
      <c r="H649" s="26"/>
      <c r="I649" s="25"/>
    </row>
    <row r="650" spans="1:9" ht="18.75" x14ac:dyDescent="0.3">
      <c r="A650" s="17"/>
      <c r="B650" s="38" t="s">
        <v>480</v>
      </c>
      <c r="C650" s="37">
        <v>2.5</v>
      </c>
      <c r="D650" s="37">
        <v>6</v>
      </c>
      <c r="E650" s="37">
        <v>0.45</v>
      </c>
      <c r="F650" s="37">
        <f>F608</f>
        <v>47</v>
      </c>
      <c r="G650" s="37">
        <f>F650*15</f>
        <v>705</v>
      </c>
      <c r="H650" s="37">
        <v>0</v>
      </c>
      <c r="I650" s="36">
        <f>G650*H650</f>
        <v>0</v>
      </c>
    </row>
    <row r="651" spans="1:9" ht="18.75" x14ac:dyDescent="0.3">
      <c r="A651" s="17"/>
      <c r="B651" s="54" t="s">
        <v>479</v>
      </c>
      <c r="C651" s="33">
        <v>3</v>
      </c>
      <c r="D651" s="33">
        <v>6</v>
      </c>
      <c r="E651" s="37">
        <v>0.55000000000000004</v>
      </c>
      <c r="F651" s="33">
        <f>F609</f>
        <v>52</v>
      </c>
      <c r="G651" s="33">
        <f>F651*15</f>
        <v>780</v>
      </c>
      <c r="H651" s="33">
        <v>0</v>
      </c>
      <c r="I651" s="53">
        <f>G651*H651</f>
        <v>0</v>
      </c>
    </row>
    <row r="652" spans="1:9" ht="19.5" thickBot="1" x14ac:dyDescent="0.35">
      <c r="A652" s="32"/>
      <c r="B652" s="52" t="s">
        <v>478</v>
      </c>
      <c r="C652" s="47">
        <v>4</v>
      </c>
      <c r="D652" s="47">
        <v>8</v>
      </c>
      <c r="E652" s="28">
        <v>1.2</v>
      </c>
      <c r="F652" s="47">
        <f>F610</f>
        <v>68</v>
      </c>
      <c r="G652" s="47">
        <f>F652*15</f>
        <v>1020</v>
      </c>
      <c r="H652" s="47">
        <v>0</v>
      </c>
      <c r="I652" s="46">
        <f>G652*H652</f>
        <v>0</v>
      </c>
    </row>
    <row r="653" spans="1:9" ht="18.75" x14ac:dyDescent="0.3">
      <c r="A653" s="22" t="s">
        <v>1087</v>
      </c>
      <c r="B653" s="19"/>
      <c r="C653" s="19"/>
      <c r="D653" s="19"/>
      <c r="E653" s="19"/>
      <c r="F653" s="19"/>
      <c r="G653" s="19"/>
      <c r="H653" s="19"/>
      <c r="I653" s="18"/>
    </row>
    <row r="654" spans="1:9" ht="18.75" x14ac:dyDescent="0.3">
      <c r="A654" s="17" t="s">
        <v>17</v>
      </c>
      <c r="B654" s="26"/>
      <c r="C654" s="26"/>
      <c r="D654" s="26"/>
      <c r="E654" s="26"/>
      <c r="F654" s="26"/>
      <c r="G654" s="26"/>
      <c r="H654" s="26"/>
      <c r="I654" s="25"/>
    </row>
    <row r="655" spans="1:9" ht="18.75" x14ac:dyDescent="0.3">
      <c r="A655" s="17"/>
      <c r="B655" s="38" t="s">
        <v>477</v>
      </c>
      <c r="C655" s="37">
        <v>2.5</v>
      </c>
      <c r="D655" s="37">
        <v>6</v>
      </c>
      <c r="E655" s="37">
        <v>0.45</v>
      </c>
      <c r="F655" s="37">
        <f>F645</f>
        <v>47</v>
      </c>
      <c r="G655" s="37">
        <f>F655*15</f>
        <v>705</v>
      </c>
      <c r="H655" s="37">
        <v>0</v>
      </c>
      <c r="I655" s="36">
        <f>G655*H655</f>
        <v>0</v>
      </c>
    </row>
    <row r="656" spans="1:9" ht="18.75" x14ac:dyDescent="0.3">
      <c r="A656" s="17"/>
      <c r="B656" s="54" t="s">
        <v>476</v>
      </c>
      <c r="C656" s="33">
        <v>3</v>
      </c>
      <c r="D656" s="33">
        <v>6</v>
      </c>
      <c r="E656" s="37">
        <v>0.55000000000000004</v>
      </c>
      <c r="F656" s="37">
        <f>F646</f>
        <v>52</v>
      </c>
      <c r="G656" s="33">
        <f>F656*15</f>
        <v>780</v>
      </c>
      <c r="H656" s="33">
        <v>0</v>
      </c>
      <c r="I656" s="53">
        <f>G656*H656</f>
        <v>0</v>
      </c>
    </row>
    <row r="657" spans="1:9" ht="19.5" thickBot="1" x14ac:dyDescent="0.35">
      <c r="A657" s="32"/>
      <c r="B657" s="52" t="s">
        <v>475</v>
      </c>
      <c r="C657" s="47">
        <v>4</v>
      </c>
      <c r="D657" s="47">
        <v>8</v>
      </c>
      <c r="E657" s="28">
        <v>1.2</v>
      </c>
      <c r="F657" s="37">
        <f>F647</f>
        <v>68</v>
      </c>
      <c r="G657" s="47">
        <f>F657*15</f>
        <v>1020</v>
      </c>
      <c r="H657" s="47">
        <v>0</v>
      </c>
      <c r="I657" s="46">
        <f>G657*H657</f>
        <v>0</v>
      </c>
    </row>
    <row r="658" spans="1:9" ht="18.75" x14ac:dyDescent="0.3">
      <c r="A658" s="22" t="s">
        <v>1088</v>
      </c>
      <c r="B658" s="19"/>
      <c r="C658" s="19"/>
      <c r="D658" s="19"/>
      <c r="E658" s="19"/>
      <c r="F658" s="19"/>
      <c r="G658" s="19"/>
      <c r="H658" s="19"/>
      <c r="I658" s="18"/>
    </row>
    <row r="659" spans="1:9" ht="18.75" x14ac:dyDescent="0.3">
      <c r="A659" s="17" t="s">
        <v>319</v>
      </c>
      <c r="B659" s="15"/>
      <c r="C659" s="15"/>
      <c r="D659" s="15"/>
      <c r="E659" s="15"/>
      <c r="F659" s="15"/>
      <c r="G659" s="15"/>
      <c r="H659" s="15"/>
      <c r="I659" s="14"/>
    </row>
    <row r="660" spans="1:9" ht="18.75" x14ac:dyDescent="0.3">
      <c r="A660" s="17"/>
      <c r="B660" s="26"/>
      <c r="C660" s="26"/>
      <c r="D660" s="26"/>
      <c r="E660" s="26"/>
      <c r="F660" s="26"/>
      <c r="G660" s="26"/>
      <c r="H660" s="26"/>
      <c r="I660" s="25"/>
    </row>
    <row r="661" spans="1:9" ht="18.75" x14ac:dyDescent="0.3">
      <c r="A661" s="17"/>
      <c r="B661" s="38" t="s">
        <v>474</v>
      </c>
      <c r="C661" s="37">
        <v>3</v>
      </c>
      <c r="D661" s="37">
        <v>6</v>
      </c>
      <c r="E661" s="37">
        <v>0.55000000000000004</v>
      </c>
      <c r="F661" s="37">
        <f>F614</f>
        <v>58</v>
      </c>
      <c r="G661" s="37">
        <f>F661*15</f>
        <v>870</v>
      </c>
      <c r="H661" s="37">
        <v>0</v>
      </c>
      <c r="I661" s="36">
        <f>G661*H661</f>
        <v>0</v>
      </c>
    </row>
    <row r="662" spans="1:9" ht="19.5" thickBot="1" x14ac:dyDescent="0.35">
      <c r="A662" s="32"/>
      <c r="B662" s="52" t="s">
        <v>473</v>
      </c>
      <c r="C662" s="47">
        <v>4</v>
      </c>
      <c r="D662" s="47">
        <v>8</v>
      </c>
      <c r="E662" s="28">
        <v>1.2</v>
      </c>
      <c r="F662" s="47">
        <f>F615</f>
        <v>74</v>
      </c>
      <c r="G662" s="47">
        <f>F662*15</f>
        <v>1110</v>
      </c>
      <c r="H662" s="47">
        <v>0</v>
      </c>
      <c r="I662" s="46">
        <f>G662*H662</f>
        <v>0</v>
      </c>
    </row>
    <row r="663" spans="1:9" ht="18.75" x14ac:dyDescent="0.3">
      <c r="A663" s="22" t="s">
        <v>1088</v>
      </c>
      <c r="B663" s="19"/>
      <c r="C663" s="19"/>
      <c r="D663" s="19"/>
      <c r="E663" s="19"/>
      <c r="F663" s="19"/>
      <c r="G663" s="19"/>
      <c r="H663" s="19"/>
      <c r="I663" s="18"/>
    </row>
    <row r="664" spans="1:9" ht="18.75" x14ac:dyDescent="0.3">
      <c r="A664" s="17" t="s">
        <v>21</v>
      </c>
      <c r="B664" s="15"/>
      <c r="C664" s="15"/>
      <c r="D664" s="15"/>
      <c r="E664" s="15"/>
      <c r="F664" s="15"/>
      <c r="G664" s="15"/>
      <c r="H664" s="15"/>
      <c r="I664" s="14"/>
    </row>
    <row r="665" spans="1:9" ht="18.75" x14ac:dyDescent="0.3">
      <c r="A665" s="17"/>
      <c r="B665" s="26"/>
      <c r="C665" s="26"/>
      <c r="D665" s="26"/>
      <c r="E665" s="26"/>
      <c r="F665" s="26"/>
      <c r="G665" s="26"/>
      <c r="H665" s="26"/>
      <c r="I665" s="25"/>
    </row>
    <row r="666" spans="1:9" ht="18.75" x14ac:dyDescent="0.3">
      <c r="A666" s="17"/>
      <c r="B666" s="38" t="s">
        <v>472</v>
      </c>
      <c r="C666" s="37">
        <v>3</v>
      </c>
      <c r="D666" s="37">
        <v>6</v>
      </c>
      <c r="E666" s="37">
        <v>0.55000000000000004</v>
      </c>
      <c r="F666" s="37">
        <f>F619</f>
        <v>58</v>
      </c>
      <c r="G666" s="37">
        <f>F666*15</f>
        <v>870</v>
      </c>
      <c r="H666" s="37">
        <v>0</v>
      </c>
      <c r="I666" s="36">
        <f>G666*H666</f>
        <v>0</v>
      </c>
    </row>
    <row r="667" spans="1:9" ht="19.5" thickBot="1" x14ac:dyDescent="0.35">
      <c r="A667" s="32"/>
      <c r="B667" s="52" t="s">
        <v>471</v>
      </c>
      <c r="C667" s="47">
        <v>4</v>
      </c>
      <c r="D667" s="47">
        <v>8</v>
      </c>
      <c r="E667" s="28">
        <v>1.2</v>
      </c>
      <c r="F667" s="47">
        <f>F620</f>
        <v>74</v>
      </c>
      <c r="G667" s="47">
        <f>F667*15</f>
        <v>1110</v>
      </c>
      <c r="H667" s="47">
        <v>0</v>
      </c>
      <c r="I667" s="46">
        <f>G667*H667</f>
        <v>0</v>
      </c>
    </row>
    <row r="668" spans="1:9" ht="18.75" x14ac:dyDescent="0.3">
      <c r="A668" s="22" t="s">
        <v>1078</v>
      </c>
      <c r="B668" s="19"/>
      <c r="C668" s="19"/>
      <c r="D668" s="19"/>
      <c r="E668" s="19"/>
      <c r="F668" s="19"/>
      <c r="G668" s="19"/>
      <c r="H668" s="19"/>
      <c r="I668" s="18"/>
    </row>
    <row r="669" spans="1:9" ht="18.75" x14ac:dyDescent="0.3">
      <c r="A669" s="17" t="s">
        <v>21</v>
      </c>
      <c r="B669" s="26"/>
      <c r="C669" s="26"/>
      <c r="D669" s="26"/>
      <c r="E669" s="26"/>
      <c r="F669" s="26"/>
      <c r="G669" s="26"/>
      <c r="H669" s="26"/>
      <c r="I669" s="25"/>
    </row>
    <row r="670" spans="1:9" ht="18.75" x14ac:dyDescent="0.3">
      <c r="A670" s="17"/>
      <c r="B670" s="54" t="s">
        <v>470</v>
      </c>
      <c r="C670" s="26">
        <v>2</v>
      </c>
      <c r="D670" s="33">
        <v>6</v>
      </c>
      <c r="E670" s="33">
        <v>0.32</v>
      </c>
      <c r="F670" s="33">
        <f>F628</f>
        <v>41</v>
      </c>
      <c r="G670" s="26">
        <f>F670*15</f>
        <v>615</v>
      </c>
      <c r="H670" s="33">
        <v>0</v>
      </c>
      <c r="I670" s="25">
        <f>G670*H670</f>
        <v>0</v>
      </c>
    </row>
    <row r="671" spans="1:9" ht="18.75" x14ac:dyDescent="0.3">
      <c r="A671" s="17"/>
      <c r="B671" s="38" t="s">
        <v>469</v>
      </c>
      <c r="C671" s="37">
        <v>2.5</v>
      </c>
      <c r="D671" s="37">
        <v>6</v>
      </c>
      <c r="E671" s="37">
        <v>0.45</v>
      </c>
      <c r="F671" s="33">
        <f>F629</f>
        <v>45</v>
      </c>
      <c r="G671" s="37">
        <f>F671*15</f>
        <v>675</v>
      </c>
      <c r="H671" s="37">
        <v>0</v>
      </c>
      <c r="I671" s="36">
        <f>G671*H671</f>
        <v>0</v>
      </c>
    </row>
    <row r="672" spans="1:9" ht="18.75" x14ac:dyDescent="0.3">
      <c r="A672" s="17"/>
      <c r="B672" s="54" t="s">
        <v>468</v>
      </c>
      <c r="C672" s="33">
        <v>3</v>
      </c>
      <c r="D672" s="33">
        <v>6</v>
      </c>
      <c r="E672" s="37">
        <v>0.55000000000000004</v>
      </c>
      <c r="F672" s="33">
        <f>F630</f>
        <v>50</v>
      </c>
      <c r="G672" s="33">
        <f>F672*15</f>
        <v>750</v>
      </c>
      <c r="H672" s="33">
        <v>0</v>
      </c>
      <c r="I672" s="53">
        <f>G672*H672</f>
        <v>0</v>
      </c>
    </row>
    <row r="673" spans="1:9" ht="19.5" thickBot="1" x14ac:dyDescent="0.35">
      <c r="A673" s="32"/>
      <c r="B673" s="52" t="s">
        <v>467</v>
      </c>
      <c r="C673" s="47">
        <v>4</v>
      </c>
      <c r="D673" s="47">
        <v>8</v>
      </c>
      <c r="E673" s="28">
        <v>1.2</v>
      </c>
      <c r="F673" s="33">
        <f>F631</f>
        <v>66</v>
      </c>
      <c r="G673" s="47">
        <f>F673*15</f>
        <v>990</v>
      </c>
      <c r="H673" s="47">
        <v>0</v>
      </c>
      <c r="I673" s="46">
        <f>G673*H673</f>
        <v>0</v>
      </c>
    </row>
    <row r="674" spans="1:9" ht="18.75" x14ac:dyDescent="0.3">
      <c r="A674" s="22" t="s">
        <v>1078</v>
      </c>
      <c r="B674" s="19"/>
      <c r="C674" s="19"/>
      <c r="D674" s="19"/>
      <c r="E674" s="19"/>
      <c r="F674" s="19"/>
      <c r="G674" s="19"/>
      <c r="H674" s="19"/>
      <c r="I674" s="18"/>
    </row>
    <row r="675" spans="1:9" ht="18.75" x14ac:dyDescent="0.3">
      <c r="A675" s="17" t="s">
        <v>24</v>
      </c>
      <c r="B675" s="26"/>
      <c r="C675" s="26"/>
      <c r="D675" s="26"/>
      <c r="E675" s="26"/>
      <c r="F675" s="26"/>
      <c r="G675" s="26"/>
      <c r="H675" s="26"/>
      <c r="I675" s="25"/>
    </row>
    <row r="676" spans="1:9" ht="18.75" x14ac:dyDescent="0.3">
      <c r="A676" s="17"/>
      <c r="B676" s="54" t="s">
        <v>466</v>
      </c>
      <c r="C676" s="26">
        <v>2</v>
      </c>
      <c r="D676" s="33">
        <v>6</v>
      </c>
      <c r="E676" s="33">
        <v>0.32</v>
      </c>
      <c r="F676" s="33">
        <f>F634</f>
        <v>41</v>
      </c>
      <c r="G676" s="26">
        <f>F676*15</f>
        <v>615</v>
      </c>
      <c r="H676" s="33">
        <v>0</v>
      </c>
      <c r="I676" s="25">
        <f>G676*H676</f>
        <v>0</v>
      </c>
    </row>
    <row r="677" spans="1:9" ht="18.75" x14ac:dyDescent="0.3">
      <c r="A677" s="17"/>
      <c r="B677" s="38" t="s">
        <v>465</v>
      </c>
      <c r="C677" s="37">
        <v>2.5</v>
      </c>
      <c r="D677" s="37">
        <v>6</v>
      </c>
      <c r="E677" s="37">
        <v>0.45</v>
      </c>
      <c r="F677" s="37">
        <f>F635</f>
        <v>45</v>
      </c>
      <c r="G677" s="37">
        <f>F677*15</f>
        <v>675</v>
      </c>
      <c r="H677" s="37">
        <v>0</v>
      </c>
      <c r="I677" s="36">
        <f>G677*H677</f>
        <v>0</v>
      </c>
    </row>
    <row r="678" spans="1:9" ht="18.75" x14ac:dyDescent="0.3">
      <c r="A678" s="17"/>
      <c r="B678" s="54" t="s">
        <v>464</v>
      </c>
      <c r="C678" s="33">
        <v>3</v>
      </c>
      <c r="D678" s="33">
        <v>6</v>
      </c>
      <c r="E678" s="37">
        <v>0.55000000000000004</v>
      </c>
      <c r="F678" s="33">
        <f>F636</f>
        <v>50</v>
      </c>
      <c r="G678" s="33">
        <f>F678*15</f>
        <v>750</v>
      </c>
      <c r="H678" s="33">
        <v>0</v>
      </c>
      <c r="I678" s="53">
        <f>G678*H678</f>
        <v>0</v>
      </c>
    </row>
    <row r="679" spans="1:9" ht="19.5" thickBot="1" x14ac:dyDescent="0.35">
      <c r="A679" s="32"/>
      <c r="B679" s="52" t="s">
        <v>463</v>
      </c>
      <c r="C679" s="47">
        <v>4</v>
      </c>
      <c r="D679" s="47">
        <v>8</v>
      </c>
      <c r="E679" s="28">
        <v>1.2</v>
      </c>
      <c r="F679" s="47">
        <f>F637</f>
        <v>66</v>
      </c>
      <c r="G679" s="47">
        <f>F679*15</f>
        <v>990</v>
      </c>
      <c r="H679" s="47">
        <v>0</v>
      </c>
      <c r="I679" s="46">
        <f>G679*H679</f>
        <v>0</v>
      </c>
    </row>
    <row r="680" spans="1:9" ht="18.75" x14ac:dyDescent="0.3">
      <c r="A680" s="22" t="s">
        <v>1079</v>
      </c>
      <c r="B680" s="19"/>
      <c r="C680" s="19"/>
      <c r="D680" s="19"/>
      <c r="E680" s="19"/>
      <c r="F680" s="19"/>
      <c r="G680" s="19"/>
      <c r="H680" s="19"/>
      <c r="I680" s="18"/>
    </row>
    <row r="681" spans="1:9" ht="18.75" x14ac:dyDescent="0.3">
      <c r="A681" s="17" t="s">
        <v>17</v>
      </c>
      <c r="B681" s="26"/>
      <c r="C681" s="26"/>
      <c r="D681" s="26"/>
      <c r="E681" s="26"/>
      <c r="F681" s="26"/>
      <c r="G681" s="26"/>
      <c r="H681" s="26"/>
      <c r="I681" s="25"/>
    </row>
    <row r="682" spans="1:9" ht="18.75" x14ac:dyDescent="0.3">
      <c r="A682" s="17"/>
      <c r="B682" s="38" t="s">
        <v>462</v>
      </c>
      <c r="C682" s="37">
        <v>2.5</v>
      </c>
      <c r="D682" s="37">
        <v>6</v>
      </c>
      <c r="E682" s="37">
        <v>0.45</v>
      </c>
      <c r="F682" s="37">
        <f>F640</f>
        <v>49</v>
      </c>
      <c r="G682" s="37">
        <f>F682*15</f>
        <v>735</v>
      </c>
      <c r="H682" s="37">
        <v>0</v>
      </c>
      <c r="I682" s="36">
        <f>G682*H682</f>
        <v>0</v>
      </c>
    </row>
    <row r="683" spans="1:9" ht="18.75" x14ac:dyDescent="0.3">
      <c r="A683" s="17"/>
      <c r="B683" s="54" t="s">
        <v>461</v>
      </c>
      <c r="C683" s="33">
        <v>3</v>
      </c>
      <c r="D683" s="33">
        <v>6</v>
      </c>
      <c r="E683" s="37">
        <v>0.55000000000000004</v>
      </c>
      <c r="F683" s="37">
        <f>F641</f>
        <v>54</v>
      </c>
      <c r="G683" s="33">
        <f>F683*15</f>
        <v>810</v>
      </c>
      <c r="H683" s="33">
        <v>0</v>
      </c>
      <c r="I683" s="53">
        <f>G683*H683</f>
        <v>0</v>
      </c>
    </row>
    <row r="684" spans="1:9" ht="19.5" thickBot="1" x14ac:dyDescent="0.35">
      <c r="A684" s="32"/>
      <c r="B684" s="52" t="s">
        <v>460</v>
      </c>
      <c r="C684" s="47">
        <v>4</v>
      </c>
      <c r="D684" s="47">
        <v>8</v>
      </c>
      <c r="E684" s="28">
        <v>1.2</v>
      </c>
      <c r="F684" s="37">
        <f>F642</f>
        <v>71</v>
      </c>
      <c r="G684" s="47">
        <f>F684*15</f>
        <v>1065</v>
      </c>
      <c r="H684" s="47">
        <v>0</v>
      </c>
      <c r="I684" s="46">
        <f>G684*H684</f>
        <v>0</v>
      </c>
    </row>
    <row r="685" spans="1:9" ht="18.75" x14ac:dyDescent="0.3">
      <c r="A685" s="22" t="s">
        <v>1089</v>
      </c>
      <c r="B685" s="19"/>
      <c r="C685" s="19"/>
      <c r="D685" s="19"/>
      <c r="E685" s="19"/>
      <c r="F685" s="19"/>
      <c r="G685" s="19"/>
      <c r="H685" s="19"/>
      <c r="I685" s="18"/>
    </row>
    <row r="686" spans="1:9" ht="18.75" x14ac:dyDescent="0.3">
      <c r="A686" s="17" t="s">
        <v>24</v>
      </c>
      <c r="B686" s="26"/>
      <c r="C686" s="26"/>
      <c r="D686" s="26"/>
      <c r="E686" s="26"/>
      <c r="F686" s="26"/>
      <c r="G686" s="26"/>
      <c r="H686" s="26"/>
      <c r="I686" s="25"/>
    </row>
    <row r="687" spans="1:9" ht="18.75" x14ac:dyDescent="0.3">
      <c r="A687" s="17"/>
      <c r="B687" s="38" t="s">
        <v>459</v>
      </c>
      <c r="C687" s="37">
        <v>2.5</v>
      </c>
      <c r="D687" s="37">
        <v>6</v>
      </c>
      <c r="E687" s="37">
        <v>0.45</v>
      </c>
      <c r="F687" s="37">
        <f>F645</f>
        <v>47</v>
      </c>
      <c r="G687" s="37">
        <f>F687*15</f>
        <v>705</v>
      </c>
      <c r="H687" s="37">
        <v>0</v>
      </c>
      <c r="I687" s="36">
        <f>G687*H687</f>
        <v>0</v>
      </c>
    </row>
    <row r="688" spans="1:9" ht="18.75" x14ac:dyDescent="0.3">
      <c r="A688" s="17"/>
      <c r="B688" s="54" t="s">
        <v>458</v>
      </c>
      <c r="C688" s="33">
        <v>3</v>
      </c>
      <c r="D688" s="33">
        <v>6</v>
      </c>
      <c r="E688" s="37">
        <v>0.55000000000000004</v>
      </c>
      <c r="F688" s="37">
        <f>F646</f>
        <v>52</v>
      </c>
      <c r="G688" s="33">
        <f>F688*15</f>
        <v>780</v>
      </c>
      <c r="H688" s="33">
        <v>0</v>
      </c>
      <c r="I688" s="53">
        <f>G688*H688</f>
        <v>0</v>
      </c>
    </row>
    <row r="689" spans="1:9" ht="19.5" thickBot="1" x14ac:dyDescent="0.35">
      <c r="A689" s="32"/>
      <c r="B689" s="52" t="s">
        <v>457</v>
      </c>
      <c r="C689" s="47">
        <v>4</v>
      </c>
      <c r="D689" s="47">
        <v>8</v>
      </c>
      <c r="E689" s="28">
        <v>1.2</v>
      </c>
      <c r="F689" s="37">
        <f>F647</f>
        <v>68</v>
      </c>
      <c r="G689" s="47">
        <f>F689*15</f>
        <v>1020</v>
      </c>
      <c r="H689" s="47">
        <v>0</v>
      </c>
      <c r="I689" s="46">
        <f>G689*H689</f>
        <v>0</v>
      </c>
    </row>
    <row r="690" spans="1:9" ht="18.75" x14ac:dyDescent="0.3">
      <c r="A690" s="22" t="s">
        <v>1089</v>
      </c>
      <c r="B690" s="19"/>
      <c r="C690" s="19"/>
      <c r="D690" s="19"/>
      <c r="E690" s="19"/>
      <c r="F690" s="19"/>
      <c r="G690" s="19"/>
      <c r="H690" s="19"/>
      <c r="I690" s="18"/>
    </row>
    <row r="691" spans="1:9" ht="18.75" x14ac:dyDescent="0.3">
      <c r="A691" s="17" t="s">
        <v>21</v>
      </c>
      <c r="B691" s="26"/>
      <c r="C691" s="26"/>
      <c r="D691" s="26"/>
      <c r="E691" s="26"/>
      <c r="F691" s="26"/>
      <c r="G691" s="26"/>
      <c r="H691" s="26"/>
      <c r="I691" s="25"/>
    </row>
    <row r="692" spans="1:9" ht="18.75" x14ac:dyDescent="0.3">
      <c r="A692" s="17"/>
      <c r="B692" s="38" t="s">
        <v>456</v>
      </c>
      <c r="C692" s="37">
        <v>2.5</v>
      </c>
      <c r="D692" s="37">
        <v>6</v>
      </c>
      <c r="E692" s="37">
        <v>0.45</v>
      </c>
      <c r="F692" s="37">
        <f>F650</f>
        <v>47</v>
      </c>
      <c r="G692" s="37">
        <f>F692*15</f>
        <v>705</v>
      </c>
      <c r="H692" s="37">
        <v>0</v>
      </c>
      <c r="I692" s="36">
        <f>G692*H692</f>
        <v>0</v>
      </c>
    </row>
    <row r="693" spans="1:9" ht="18.75" x14ac:dyDescent="0.3">
      <c r="A693" s="17"/>
      <c r="B693" s="54" t="s">
        <v>455</v>
      </c>
      <c r="C693" s="33">
        <v>3</v>
      </c>
      <c r="D693" s="33">
        <v>6</v>
      </c>
      <c r="E693" s="37">
        <v>0.55000000000000004</v>
      </c>
      <c r="F693" s="33">
        <f>F651</f>
        <v>52</v>
      </c>
      <c r="G693" s="33">
        <f>F693*15</f>
        <v>780</v>
      </c>
      <c r="H693" s="33">
        <v>0</v>
      </c>
      <c r="I693" s="53">
        <f>G693*H693</f>
        <v>0</v>
      </c>
    </row>
    <row r="694" spans="1:9" ht="19.5" thickBot="1" x14ac:dyDescent="0.35">
      <c r="A694" s="32"/>
      <c r="B694" s="52" t="s">
        <v>454</v>
      </c>
      <c r="C694" s="47">
        <v>4</v>
      </c>
      <c r="D694" s="47">
        <v>8</v>
      </c>
      <c r="E694" s="28">
        <v>1.2</v>
      </c>
      <c r="F694" s="47">
        <f>F652</f>
        <v>68</v>
      </c>
      <c r="G694" s="47">
        <f>F694*15</f>
        <v>1020</v>
      </c>
      <c r="H694" s="47">
        <v>0</v>
      </c>
      <c r="I694" s="46">
        <f>G694*H694</f>
        <v>0</v>
      </c>
    </row>
    <row r="695" spans="1:9" ht="18.75" x14ac:dyDescent="0.3">
      <c r="A695" s="22" t="s">
        <v>1089</v>
      </c>
      <c r="B695" s="19"/>
      <c r="C695" s="19"/>
      <c r="D695" s="19"/>
      <c r="E695" s="19"/>
      <c r="F695" s="19"/>
      <c r="G695" s="19"/>
      <c r="H695" s="19"/>
      <c r="I695" s="18"/>
    </row>
    <row r="696" spans="1:9" ht="18.75" x14ac:dyDescent="0.3">
      <c r="A696" s="17" t="s">
        <v>17</v>
      </c>
      <c r="B696" s="26"/>
      <c r="C696" s="26"/>
      <c r="D696" s="26"/>
      <c r="E696" s="26"/>
      <c r="F696" s="26"/>
      <c r="G696" s="26"/>
      <c r="H696" s="26"/>
      <c r="I696" s="25"/>
    </row>
    <row r="697" spans="1:9" ht="18.75" x14ac:dyDescent="0.3">
      <c r="A697" s="17"/>
      <c r="B697" s="38" t="s">
        <v>453</v>
      </c>
      <c r="C697" s="37">
        <v>2.5</v>
      </c>
      <c r="D697" s="37">
        <v>6</v>
      </c>
      <c r="E697" s="37">
        <v>0.45</v>
      </c>
      <c r="F697" s="37">
        <f>F655</f>
        <v>47</v>
      </c>
      <c r="G697" s="37">
        <f>F697*15</f>
        <v>705</v>
      </c>
      <c r="H697" s="37">
        <v>0</v>
      </c>
      <c r="I697" s="36">
        <f>G697*H697</f>
        <v>0</v>
      </c>
    </row>
    <row r="698" spans="1:9" ht="18.75" x14ac:dyDescent="0.3">
      <c r="A698" s="17"/>
      <c r="B698" s="54" t="s">
        <v>452</v>
      </c>
      <c r="C698" s="33">
        <v>3</v>
      </c>
      <c r="D698" s="33">
        <v>6</v>
      </c>
      <c r="E698" s="37">
        <v>0.55000000000000004</v>
      </c>
      <c r="F698" s="33">
        <f>F656</f>
        <v>52</v>
      </c>
      <c r="G698" s="33">
        <f>F698*15</f>
        <v>780</v>
      </c>
      <c r="H698" s="33">
        <v>0</v>
      </c>
      <c r="I698" s="53">
        <f>G698*H698</f>
        <v>0</v>
      </c>
    </row>
    <row r="699" spans="1:9" ht="19.5" thickBot="1" x14ac:dyDescent="0.35">
      <c r="A699" s="32"/>
      <c r="B699" s="52" t="s">
        <v>451</v>
      </c>
      <c r="C699" s="47">
        <v>4</v>
      </c>
      <c r="D699" s="47">
        <v>8</v>
      </c>
      <c r="E699" s="28">
        <v>1.2</v>
      </c>
      <c r="F699" s="47">
        <f>F657</f>
        <v>68</v>
      </c>
      <c r="G699" s="47">
        <f>F699*15</f>
        <v>1020</v>
      </c>
      <c r="H699" s="47">
        <v>0</v>
      </c>
      <c r="I699" s="46">
        <f>G699*H699</f>
        <v>0</v>
      </c>
    </row>
    <row r="700" spans="1:9" ht="18.75" x14ac:dyDescent="0.3">
      <c r="A700" s="22" t="s">
        <v>1090</v>
      </c>
      <c r="B700" s="19"/>
      <c r="C700" s="19"/>
      <c r="D700" s="19"/>
      <c r="E700" s="19"/>
      <c r="F700" s="19"/>
      <c r="G700" s="19"/>
      <c r="H700" s="19"/>
      <c r="I700" s="18"/>
    </row>
    <row r="701" spans="1:9" ht="18.75" x14ac:dyDescent="0.3">
      <c r="A701" s="17" t="s">
        <v>21</v>
      </c>
      <c r="B701" s="15"/>
      <c r="C701" s="15"/>
      <c r="D701" s="15"/>
      <c r="E701" s="15"/>
      <c r="F701" s="15"/>
      <c r="G701" s="15"/>
      <c r="H701" s="15"/>
      <c r="I701" s="14"/>
    </row>
    <row r="702" spans="1:9" ht="18.75" x14ac:dyDescent="0.3">
      <c r="A702" s="17"/>
      <c r="B702" s="26"/>
      <c r="C702" s="26"/>
      <c r="D702" s="26"/>
      <c r="E702" s="26"/>
      <c r="F702" s="26"/>
      <c r="G702" s="26"/>
      <c r="H702" s="26"/>
      <c r="I702" s="25"/>
    </row>
    <row r="703" spans="1:9" ht="18.75" x14ac:dyDescent="0.3">
      <c r="A703" s="17"/>
      <c r="B703" s="38" t="s">
        <v>450</v>
      </c>
      <c r="C703" s="37">
        <v>3</v>
      </c>
      <c r="D703" s="37">
        <v>6</v>
      </c>
      <c r="E703" s="37">
        <v>0.55000000000000004</v>
      </c>
      <c r="F703" s="37">
        <f>F661</f>
        <v>58</v>
      </c>
      <c r="G703" s="37">
        <f>F703*15</f>
        <v>870</v>
      </c>
      <c r="H703" s="37">
        <v>0</v>
      </c>
      <c r="I703" s="36">
        <f>G703*H703</f>
        <v>0</v>
      </c>
    </row>
    <row r="704" spans="1:9" ht="19.5" thickBot="1" x14ac:dyDescent="0.35">
      <c r="A704" s="32"/>
      <c r="B704" s="52" t="s">
        <v>449</v>
      </c>
      <c r="C704" s="47">
        <v>4</v>
      </c>
      <c r="D704" s="47">
        <v>8</v>
      </c>
      <c r="E704" s="28">
        <v>1.2</v>
      </c>
      <c r="F704" s="37">
        <f>F662</f>
        <v>74</v>
      </c>
      <c r="G704" s="47">
        <f>F704*15</f>
        <v>1110</v>
      </c>
      <c r="H704" s="47">
        <v>0</v>
      </c>
      <c r="I704" s="46">
        <f>G704*H704</f>
        <v>0</v>
      </c>
    </row>
    <row r="705" spans="1:9" ht="18.75" x14ac:dyDescent="0.3">
      <c r="A705" s="22" t="s">
        <v>1090</v>
      </c>
      <c r="B705" s="19"/>
      <c r="C705" s="19"/>
      <c r="D705" s="19"/>
      <c r="E705" s="19"/>
      <c r="F705" s="19"/>
      <c r="G705" s="19"/>
      <c r="H705" s="19"/>
      <c r="I705" s="18"/>
    </row>
    <row r="706" spans="1:9" ht="18.75" x14ac:dyDescent="0.3">
      <c r="A706" s="17" t="s">
        <v>117</v>
      </c>
      <c r="B706" s="15"/>
      <c r="C706" s="15"/>
      <c r="D706" s="15"/>
      <c r="E706" s="15"/>
      <c r="F706" s="15"/>
      <c r="G706" s="15"/>
      <c r="H706" s="15"/>
      <c r="I706" s="14"/>
    </row>
    <row r="707" spans="1:9" ht="18.75" x14ac:dyDescent="0.3">
      <c r="A707" s="17"/>
      <c r="B707" s="26"/>
      <c r="C707" s="26"/>
      <c r="D707" s="26"/>
      <c r="E707" s="26"/>
      <c r="F707" s="26"/>
      <c r="G707" s="26"/>
      <c r="H707" s="26"/>
      <c r="I707" s="25"/>
    </row>
    <row r="708" spans="1:9" ht="18.75" x14ac:dyDescent="0.3">
      <c r="A708" s="17"/>
      <c r="B708" s="38" t="s">
        <v>448</v>
      </c>
      <c r="C708" s="37">
        <v>3</v>
      </c>
      <c r="D708" s="37">
        <v>6</v>
      </c>
      <c r="E708" s="37">
        <v>0.55000000000000004</v>
      </c>
      <c r="F708" s="37">
        <f>F703</f>
        <v>58</v>
      </c>
      <c r="G708" s="37">
        <f>F708*15</f>
        <v>870</v>
      </c>
      <c r="H708" s="37">
        <v>0</v>
      </c>
      <c r="I708" s="36">
        <f>G708*H708</f>
        <v>0</v>
      </c>
    </row>
    <row r="709" spans="1:9" ht="19.5" thickBot="1" x14ac:dyDescent="0.35">
      <c r="A709" s="32"/>
      <c r="B709" s="52" t="s">
        <v>447</v>
      </c>
      <c r="C709" s="47">
        <v>4</v>
      </c>
      <c r="D709" s="47">
        <v>8</v>
      </c>
      <c r="E709" s="28">
        <v>1.2</v>
      </c>
      <c r="F709" s="37">
        <f>F704</f>
        <v>74</v>
      </c>
      <c r="G709" s="47">
        <f>F709*15</f>
        <v>1110</v>
      </c>
      <c r="H709" s="47">
        <v>0</v>
      </c>
      <c r="I709" s="46">
        <f>G709*H709</f>
        <v>0</v>
      </c>
    </row>
    <row r="710" spans="1:9" ht="18.75" x14ac:dyDescent="0.3">
      <c r="A710" s="22" t="s">
        <v>1092</v>
      </c>
      <c r="B710" s="19"/>
      <c r="C710" s="19"/>
      <c r="D710" s="19"/>
      <c r="E710" s="19"/>
      <c r="F710" s="19"/>
      <c r="G710" s="19"/>
      <c r="H710" s="19"/>
      <c r="I710" s="18"/>
    </row>
    <row r="711" spans="1:9" ht="18.75" x14ac:dyDescent="0.3">
      <c r="A711" s="17"/>
      <c r="B711" s="26"/>
      <c r="C711" s="26"/>
      <c r="D711" s="26"/>
      <c r="E711" s="26"/>
      <c r="F711" s="26"/>
      <c r="G711" s="26"/>
      <c r="H711" s="26"/>
      <c r="I711" s="25"/>
    </row>
    <row r="712" spans="1:9" ht="18.75" x14ac:dyDescent="0.3">
      <c r="A712" s="17"/>
      <c r="B712" s="38" t="s">
        <v>446</v>
      </c>
      <c r="C712" s="37">
        <v>2</v>
      </c>
      <c r="D712" s="37">
        <v>6</v>
      </c>
      <c r="E712" s="33">
        <v>0.32</v>
      </c>
      <c r="F712" s="37">
        <f>F670</f>
        <v>41</v>
      </c>
      <c r="G712" s="37">
        <f>F712*15</f>
        <v>615</v>
      </c>
      <c r="H712" s="37">
        <v>0</v>
      </c>
      <c r="I712" s="36">
        <f>G712*H712</f>
        <v>0</v>
      </c>
    </row>
    <row r="713" spans="1:9" ht="18.75" x14ac:dyDescent="0.3">
      <c r="A713" s="17"/>
      <c r="B713" s="54" t="s">
        <v>445</v>
      </c>
      <c r="C713" s="33">
        <v>2.5</v>
      </c>
      <c r="D713" s="33">
        <v>6</v>
      </c>
      <c r="E713" s="37">
        <v>0.45</v>
      </c>
      <c r="F713" s="33">
        <f>F593</f>
        <v>45</v>
      </c>
      <c r="G713" s="33">
        <f>F713*15</f>
        <v>675</v>
      </c>
      <c r="H713" s="33">
        <v>0</v>
      </c>
      <c r="I713" s="53">
        <f>G713*H713</f>
        <v>0</v>
      </c>
    </row>
    <row r="714" spans="1:9" ht="18.75" x14ac:dyDescent="0.3">
      <c r="A714" s="17"/>
      <c r="B714" s="54" t="s">
        <v>444</v>
      </c>
      <c r="C714" s="33">
        <v>3</v>
      </c>
      <c r="D714" s="33">
        <v>6</v>
      </c>
      <c r="E714" s="37">
        <v>0.55000000000000004</v>
      </c>
      <c r="F714" s="33">
        <f>F594</f>
        <v>50</v>
      </c>
      <c r="G714" s="33">
        <f>F714*15</f>
        <v>750</v>
      </c>
      <c r="H714" s="33">
        <v>0</v>
      </c>
      <c r="I714" s="53">
        <f>G714*H714</f>
        <v>0</v>
      </c>
    </row>
    <row r="715" spans="1:9" ht="19.5" thickBot="1" x14ac:dyDescent="0.35">
      <c r="A715" s="32"/>
      <c r="B715" s="52" t="s">
        <v>443</v>
      </c>
      <c r="C715" s="47">
        <v>4</v>
      </c>
      <c r="D715" s="47">
        <v>8</v>
      </c>
      <c r="E715" s="28">
        <v>1.2</v>
      </c>
      <c r="F715" s="47">
        <f>F595</f>
        <v>66</v>
      </c>
      <c r="G715" s="47">
        <f>F715*15</f>
        <v>990</v>
      </c>
      <c r="H715" s="47">
        <v>0</v>
      </c>
      <c r="I715" s="46">
        <f>G715*H715</f>
        <v>0</v>
      </c>
    </row>
    <row r="716" spans="1:9" ht="18.75" x14ac:dyDescent="0.3">
      <c r="A716" s="22" t="s">
        <v>1091</v>
      </c>
      <c r="B716" s="19"/>
      <c r="C716" s="19"/>
      <c r="D716" s="19"/>
      <c r="E716" s="19"/>
      <c r="F716" s="19"/>
      <c r="G716" s="19"/>
      <c r="H716" s="19"/>
      <c r="I716" s="18"/>
    </row>
    <row r="717" spans="1:9" ht="18.75" x14ac:dyDescent="0.3">
      <c r="A717" s="17"/>
      <c r="B717" s="26"/>
      <c r="C717" s="26"/>
      <c r="D717" s="26"/>
      <c r="E717" s="26"/>
      <c r="F717" s="26"/>
      <c r="G717" s="26"/>
      <c r="H717" s="26"/>
      <c r="I717" s="25"/>
    </row>
    <row r="718" spans="1:9" ht="18.75" x14ac:dyDescent="0.3">
      <c r="A718" s="17"/>
      <c r="B718" s="38" t="s">
        <v>441</v>
      </c>
      <c r="C718" s="37">
        <v>2</v>
      </c>
      <c r="D718" s="37">
        <v>6</v>
      </c>
      <c r="E718" s="33">
        <v>0.32</v>
      </c>
      <c r="F718" s="37">
        <f>F676</f>
        <v>41</v>
      </c>
      <c r="G718" s="37">
        <f>F718*15</f>
        <v>615</v>
      </c>
      <c r="H718" s="37">
        <v>0</v>
      </c>
      <c r="I718" s="36">
        <f>G718*H718</f>
        <v>0</v>
      </c>
    </row>
    <row r="719" spans="1:9" ht="18.75" x14ac:dyDescent="0.3">
      <c r="A719" s="17"/>
      <c r="B719" s="54" t="s">
        <v>440</v>
      </c>
      <c r="C719" s="33">
        <v>2.5</v>
      </c>
      <c r="D719" s="33">
        <v>6</v>
      </c>
      <c r="E719" s="37">
        <v>0.45</v>
      </c>
      <c r="F719" s="37">
        <f>F677</f>
        <v>45</v>
      </c>
      <c r="G719" s="33">
        <f>F719*15</f>
        <v>675</v>
      </c>
      <c r="H719" s="33">
        <v>0</v>
      </c>
      <c r="I719" s="53">
        <f>G719*H719</f>
        <v>0</v>
      </c>
    </row>
    <row r="720" spans="1:9" ht="18.75" x14ac:dyDescent="0.3">
      <c r="A720" s="17"/>
      <c r="B720" s="54" t="s">
        <v>439</v>
      </c>
      <c r="C720" s="33">
        <v>3</v>
      </c>
      <c r="D720" s="33">
        <v>6</v>
      </c>
      <c r="E720" s="37">
        <v>0.55000000000000004</v>
      </c>
      <c r="F720" s="37">
        <f>F678</f>
        <v>50</v>
      </c>
      <c r="G720" s="33">
        <f>F720*15</f>
        <v>750</v>
      </c>
      <c r="H720" s="33">
        <v>0</v>
      </c>
      <c r="I720" s="53">
        <f>G720*H720</f>
        <v>0</v>
      </c>
    </row>
    <row r="721" spans="1:9" ht="19.5" thickBot="1" x14ac:dyDescent="0.35">
      <c r="A721" s="32"/>
      <c r="B721" s="52" t="s">
        <v>438</v>
      </c>
      <c r="C721" s="47">
        <v>4</v>
      </c>
      <c r="D721" s="47">
        <v>8</v>
      </c>
      <c r="E721" s="28">
        <v>1.2</v>
      </c>
      <c r="F721" s="37">
        <f>F679</f>
        <v>66</v>
      </c>
      <c r="G721" s="47">
        <f>F721*15</f>
        <v>990</v>
      </c>
      <c r="H721" s="47">
        <v>0</v>
      </c>
      <c r="I721" s="46">
        <f>G721*H721</f>
        <v>0</v>
      </c>
    </row>
    <row r="722" spans="1:9" ht="18.75" x14ac:dyDescent="0.3">
      <c r="A722" s="22" t="s">
        <v>1093</v>
      </c>
      <c r="B722" s="19"/>
      <c r="C722" s="19"/>
      <c r="D722" s="19"/>
      <c r="E722" s="19"/>
      <c r="F722" s="19"/>
      <c r="G722" s="19"/>
      <c r="H722" s="19"/>
      <c r="I722" s="18"/>
    </row>
    <row r="723" spans="1:9" ht="18.75" x14ac:dyDescent="0.3">
      <c r="A723" s="17"/>
      <c r="B723" s="26"/>
      <c r="C723" s="26"/>
      <c r="D723" s="26"/>
      <c r="E723" s="26"/>
      <c r="F723" s="26"/>
      <c r="G723" s="26"/>
      <c r="H723" s="26"/>
      <c r="I723" s="25"/>
    </row>
    <row r="724" spans="1:9" ht="18.75" x14ac:dyDescent="0.3">
      <c r="A724" s="17"/>
      <c r="B724" s="38" t="s">
        <v>437</v>
      </c>
      <c r="C724" s="37">
        <v>2.5</v>
      </c>
      <c r="D724" s="37">
        <v>6</v>
      </c>
      <c r="E724" s="37">
        <v>0.45</v>
      </c>
      <c r="F724" s="37">
        <f>F682</f>
        <v>49</v>
      </c>
      <c r="G724" s="37">
        <f>F724*15</f>
        <v>735</v>
      </c>
      <c r="H724" s="37">
        <v>0</v>
      </c>
      <c r="I724" s="36">
        <f>G724*H724</f>
        <v>0</v>
      </c>
    </row>
    <row r="725" spans="1:9" ht="18.75" x14ac:dyDescent="0.3">
      <c r="A725" s="17"/>
      <c r="B725" s="54" t="s">
        <v>436</v>
      </c>
      <c r="C725" s="33">
        <v>3</v>
      </c>
      <c r="D725" s="33">
        <v>6</v>
      </c>
      <c r="E725" s="37">
        <v>0.55000000000000004</v>
      </c>
      <c r="F725" s="37">
        <f>F683</f>
        <v>54</v>
      </c>
      <c r="G725" s="33">
        <f>F725*15</f>
        <v>810</v>
      </c>
      <c r="H725" s="33">
        <v>0</v>
      </c>
      <c r="I725" s="53">
        <f>G725*H725</f>
        <v>0</v>
      </c>
    </row>
    <row r="726" spans="1:9" ht="19.5" thickBot="1" x14ac:dyDescent="0.35">
      <c r="A726" s="32"/>
      <c r="B726" s="52" t="s">
        <v>435</v>
      </c>
      <c r="C726" s="47">
        <v>4</v>
      </c>
      <c r="D726" s="47">
        <v>8</v>
      </c>
      <c r="E726" s="28">
        <v>1.2</v>
      </c>
      <c r="F726" s="37">
        <f>F684</f>
        <v>71</v>
      </c>
      <c r="G726" s="47">
        <f>F726*15</f>
        <v>1065</v>
      </c>
      <c r="H726" s="47">
        <v>0</v>
      </c>
      <c r="I726" s="46">
        <f>G726*H726</f>
        <v>0</v>
      </c>
    </row>
    <row r="727" spans="1:9" ht="18.75" x14ac:dyDescent="0.3">
      <c r="A727" s="22" t="s">
        <v>1094</v>
      </c>
      <c r="B727" s="19"/>
      <c r="C727" s="19"/>
      <c r="D727" s="19"/>
      <c r="E727" s="19"/>
      <c r="F727" s="19"/>
      <c r="G727" s="19"/>
      <c r="H727" s="19"/>
      <c r="I727" s="18"/>
    </row>
    <row r="728" spans="1:9" ht="18.75" x14ac:dyDescent="0.3">
      <c r="A728" s="17"/>
      <c r="B728" s="26"/>
      <c r="C728" s="26"/>
      <c r="D728" s="26"/>
      <c r="E728" s="26"/>
      <c r="F728" s="26"/>
      <c r="G728" s="26"/>
      <c r="H728" s="26"/>
      <c r="I728" s="25"/>
    </row>
    <row r="729" spans="1:9" ht="18.75" x14ac:dyDescent="0.3">
      <c r="A729" s="17"/>
      <c r="B729" s="38" t="s">
        <v>434</v>
      </c>
      <c r="C729" s="37">
        <v>2.5</v>
      </c>
      <c r="D729" s="37">
        <v>6</v>
      </c>
      <c r="E729" s="37">
        <v>0.45</v>
      </c>
      <c r="F729" s="37">
        <f>F713+2</f>
        <v>47</v>
      </c>
      <c r="G729" s="37">
        <f>F729*15</f>
        <v>705</v>
      </c>
      <c r="H729" s="37">
        <v>0</v>
      </c>
      <c r="I729" s="36">
        <f>G729*H729</f>
        <v>0</v>
      </c>
    </row>
    <row r="730" spans="1:9" ht="18.75" x14ac:dyDescent="0.3">
      <c r="A730" s="17"/>
      <c r="B730" s="54" t="s">
        <v>433</v>
      </c>
      <c r="C730" s="33">
        <v>3</v>
      </c>
      <c r="D730" s="33">
        <v>6</v>
      </c>
      <c r="E730" s="37">
        <v>0.55000000000000004</v>
      </c>
      <c r="F730" s="37">
        <f t="shared" ref="F730:F731" si="66">F714+2</f>
        <v>52</v>
      </c>
      <c r="G730" s="33">
        <f>F730*15</f>
        <v>780</v>
      </c>
      <c r="H730" s="33">
        <v>0</v>
      </c>
      <c r="I730" s="53">
        <f>G730*H730</f>
        <v>0</v>
      </c>
    </row>
    <row r="731" spans="1:9" ht="19.5" thickBot="1" x14ac:dyDescent="0.35">
      <c r="A731" s="32"/>
      <c r="B731" s="52" t="s">
        <v>432</v>
      </c>
      <c r="C731" s="47">
        <v>4</v>
      </c>
      <c r="D731" s="47">
        <v>8</v>
      </c>
      <c r="E731" s="28">
        <v>1.2</v>
      </c>
      <c r="F731" s="37">
        <f t="shared" si="66"/>
        <v>68</v>
      </c>
      <c r="G731" s="47">
        <f>F731*15</f>
        <v>1020</v>
      </c>
      <c r="H731" s="47">
        <v>0</v>
      </c>
      <c r="I731" s="46">
        <f>G731*H731</f>
        <v>0</v>
      </c>
    </row>
    <row r="732" spans="1:9" ht="18.75" x14ac:dyDescent="0.3">
      <c r="A732" s="22" t="s">
        <v>1095</v>
      </c>
      <c r="B732" s="19"/>
      <c r="C732" s="19"/>
      <c r="D732" s="19"/>
      <c r="E732" s="19"/>
      <c r="F732" s="19"/>
      <c r="G732" s="19"/>
      <c r="H732" s="19"/>
      <c r="I732" s="18"/>
    </row>
    <row r="733" spans="1:9" ht="18.75" x14ac:dyDescent="0.3">
      <c r="A733" s="17"/>
      <c r="B733" s="26"/>
      <c r="C733" s="26"/>
      <c r="D733" s="26"/>
      <c r="E733" s="26"/>
      <c r="F733" s="26"/>
      <c r="G733" s="26"/>
      <c r="H733" s="26"/>
      <c r="I733" s="25"/>
    </row>
    <row r="734" spans="1:9" ht="18.75" x14ac:dyDescent="0.3">
      <c r="A734" s="17"/>
      <c r="B734" s="38" t="s">
        <v>431</v>
      </c>
      <c r="C734" s="37">
        <v>2.5</v>
      </c>
      <c r="D734" s="37">
        <v>6</v>
      </c>
      <c r="E734" s="37">
        <v>0.45</v>
      </c>
      <c r="F734" s="37">
        <f>F729</f>
        <v>47</v>
      </c>
      <c r="G734" s="37">
        <f>F734*15</f>
        <v>705</v>
      </c>
      <c r="H734" s="37">
        <v>0</v>
      </c>
      <c r="I734" s="36">
        <f>G734*H734</f>
        <v>0</v>
      </c>
    </row>
    <row r="735" spans="1:9" ht="18.75" x14ac:dyDescent="0.3">
      <c r="A735" s="17"/>
      <c r="B735" s="54" t="s">
        <v>430</v>
      </c>
      <c r="C735" s="33">
        <v>3</v>
      </c>
      <c r="D735" s="33">
        <v>6</v>
      </c>
      <c r="E735" s="37">
        <v>0.55000000000000004</v>
      </c>
      <c r="F735" s="37">
        <f>F730</f>
        <v>52</v>
      </c>
      <c r="G735" s="33">
        <f>F735*15</f>
        <v>780</v>
      </c>
      <c r="H735" s="33">
        <v>0</v>
      </c>
      <c r="I735" s="53">
        <f>G735*H735</f>
        <v>0</v>
      </c>
    </row>
    <row r="736" spans="1:9" ht="19.5" thickBot="1" x14ac:dyDescent="0.35">
      <c r="A736" s="32"/>
      <c r="B736" s="52" t="s">
        <v>429</v>
      </c>
      <c r="C736" s="47">
        <v>4</v>
      </c>
      <c r="D736" s="47">
        <v>8</v>
      </c>
      <c r="E736" s="28">
        <v>1.2</v>
      </c>
      <c r="F736" s="37">
        <f>F731</f>
        <v>68</v>
      </c>
      <c r="G736" s="47">
        <f>F736*15</f>
        <v>1020</v>
      </c>
      <c r="H736" s="47">
        <v>0</v>
      </c>
      <c r="I736" s="46">
        <f>G736*H736</f>
        <v>0</v>
      </c>
    </row>
    <row r="737" spans="1:9" ht="18.75" x14ac:dyDescent="0.3">
      <c r="A737" s="22" t="s">
        <v>1096</v>
      </c>
      <c r="B737" s="19"/>
      <c r="C737" s="19"/>
      <c r="D737" s="19"/>
      <c r="E737" s="19"/>
      <c r="F737" s="19"/>
      <c r="G737" s="19"/>
      <c r="H737" s="19"/>
      <c r="I737" s="18"/>
    </row>
    <row r="738" spans="1:9" ht="18.75" x14ac:dyDescent="0.3">
      <c r="A738" s="17" t="s">
        <v>17</v>
      </c>
      <c r="B738" s="26"/>
      <c r="C738" s="26"/>
      <c r="D738" s="26"/>
      <c r="E738" s="26"/>
      <c r="F738" s="26"/>
      <c r="G738" s="26"/>
      <c r="H738" s="26"/>
      <c r="I738" s="25"/>
    </row>
    <row r="739" spans="1:9" ht="18.75" x14ac:dyDescent="0.3">
      <c r="A739" s="17"/>
      <c r="B739" s="38" t="s">
        <v>428</v>
      </c>
      <c r="C739" s="37">
        <v>2.5</v>
      </c>
      <c r="D739" s="37">
        <v>6</v>
      </c>
      <c r="E739" s="37">
        <v>0.45</v>
      </c>
      <c r="F739" s="37">
        <f>F729</f>
        <v>47</v>
      </c>
      <c r="G739" s="37">
        <f>F739*15</f>
        <v>705</v>
      </c>
      <c r="H739" s="37">
        <v>0</v>
      </c>
      <c r="I739" s="36">
        <f>G739*H739</f>
        <v>0</v>
      </c>
    </row>
    <row r="740" spans="1:9" ht="18.75" x14ac:dyDescent="0.3">
      <c r="A740" s="17"/>
      <c r="B740" s="54" t="s">
        <v>427</v>
      </c>
      <c r="C740" s="33">
        <v>3</v>
      </c>
      <c r="D740" s="33">
        <v>6</v>
      </c>
      <c r="E740" s="37">
        <v>0.55000000000000004</v>
      </c>
      <c r="F740" s="37">
        <f>F730</f>
        <v>52</v>
      </c>
      <c r="G740" s="33">
        <f>F740*15</f>
        <v>780</v>
      </c>
      <c r="H740" s="33">
        <v>0</v>
      </c>
      <c r="I740" s="53">
        <f>G740*H740</f>
        <v>0</v>
      </c>
    </row>
    <row r="741" spans="1:9" ht="19.5" thickBot="1" x14ac:dyDescent="0.35">
      <c r="A741" s="32"/>
      <c r="B741" s="52" t="s">
        <v>426</v>
      </c>
      <c r="C741" s="47">
        <v>4</v>
      </c>
      <c r="D741" s="47">
        <v>8</v>
      </c>
      <c r="E741" s="28">
        <v>1.2</v>
      </c>
      <c r="F741" s="37">
        <f>F731</f>
        <v>68</v>
      </c>
      <c r="G741" s="47">
        <f>F741*15</f>
        <v>1020</v>
      </c>
      <c r="H741" s="47">
        <v>0</v>
      </c>
      <c r="I741" s="46">
        <f>G741*H741</f>
        <v>0</v>
      </c>
    </row>
    <row r="742" spans="1:9" ht="18.75" x14ac:dyDescent="0.3">
      <c r="A742" s="22" t="s">
        <v>1097</v>
      </c>
      <c r="B742" s="19"/>
      <c r="C742" s="19"/>
      <c r="D742" s="19"/>
      <c r="E742" s="19"/>
      <c r="F742" s="19"/>
      <c r="G742" s="19"/>
      <c r="H742" s="19"/>
      <c r="I742" s="18"/>
    </row>
    <row r="743" spans="1:9" ht="18.75" x14ac:dyDescent="0.3">
      <c r="A743" s="17" t="s">
        <v>319</v>
      </c>
      <c r="B743" s="15"/>
      <c r="C743" s="15"/>
      <c r="D743" s="15"/>
      <c r="E743" s="15"/>
      <c r="F743" s="15"/>
      <c r="G743" s="15"/>
      <c r="H743" s="15"/>
      <c r="I743" s="14"/>
    </row>
    <row r="744" spans="1:9" ht="18.75" x14ac:dyDescent="0.3">
      <c r="A744" s="17"/>
      <c r="B744" s="26"/>
      <c r="C744" s="26"/>
      <c r="D744" s="26"/>
      <c r="E744" s="26"/>
      <c r="F744" s="26"/>
      <c r="G744" s="26"/>
      <c r="H744" s="26"/>
      <c r="I744" s="25"/>
    </row>
    <row r="745" spans="1:9" ht="18.75" x14ac:dyDescent="0.3">
      <c r="A745" s="17"/>
      <c r="B745" s="38" t="s">
        <v>425</v>
      </c>
      <c r="C745" s="37">
        <v>3</v>
      </c>
      <c r="D745" s="37">
        <v>6</v>
      </c>
      <c r="E745" s="37">
        <v>0.55000000000000004</v>
      </c>
      <c r="F745" s="37">
        <f>F703</f>
        <v>58</v>
      </c>
      <c r="G745" s="37">
        <f>F745*15</f>
        <v>870</v>
      </c>
      <c r="H745" s="37">
        <v>0</v>
      </c>
      <c r="I745" s="36">
        <f>G745*H745</f>
        <v>0</v>
      </c>
    </row>
    <row r="746" spans="1:9" ht="19.5" thickBot="1" x14ac:dyDescent="0.35">
      <c r="A746" s="32"/>
      <c r="B746" s="52" t="s">
        <v>424</v>
      </c>
      <c r="C746" s="47">
        <v>4</v>
      </c>
      <c r="D746" s="47">
        <v>8</v>
      </c>
      <c r="E746" s="28">
        <v>1.2</v>
      </c>
      <c r="F746" s="37">
        <f>F704</f>
        <v>74</v>
      </c>
      <c r="G746" s="47">
        <f>F746*15</f>
        <v>1110</v>
      </c>
      <c r="H746" s="47">
        <v>0</v>
      </c>
      <c r="I746" s="46">
        <f>G746*H746</f>
        <v>0</v>
      </c>
    </row>
    <row r="747" spans="1:9" ht="18.75" x14ac:dyDescent="0.3">
      <c r="A747" s="22" t="s">
        <v>1097</v>
      </c>
      <c r="B747" s="19"/>
      <c r="C747" s="19"/>
      <c r="D747" s="19"/>
      <c r="E747" s="19"/>
      <c r="F747" s="19"/>
      <c r="G747" s="19"/>
      <c r="H747" s="19"/>
      <c r="I747" s="18"/>
    </row>
    <row r="748" spans="1:9" ht="18.75" x14ac:dyDescent="0.3">
      <c r="A748" s="17" t="s">
        <v>21</v>
      </c>
      <c r="B748" s="15"/>
      <c r="C748" s="15"/>
      <c r="D748" s="15"/>
      <c r="E748" s="15"/>
      <c r="F748" s="15"/>
      <c r="G748" s="15"/>
      <c r="H748" s="15"/>
      <c r="I748" s="14"/>
    </row>
    <row r="749" spans="1:9" ht="18.75" x14ac:dyDescent="0.3">
      <c r="A749" s="17"/>
      <c r="B749" s="26"/>
      <c r="C749" s="26"/>
      <c r="D749" s="26"/>
      <c r="E749" s="26"/>
      <c r="F749" s="26"/>
      <c r="G749" s="26"/>
      <c r="H749" s="26"/>
      <c r="I749" s="25"/>
    </row>
    <row r="750" spans="1:9" ht="18.75" x14ac:dyDescent="0.3">
      <c r="A750" s="17"/>
      <c r="B750" s="38" t="s">
        <v>423</v>
      </c>
      <c r="C750" s="37">
        <v>3</v>
      </c>
      <c r="D750" s="37">
        <v>6</v>
      </c>
      <c r="E750" s="37">
        <v>0.55000000000000004</v>
      </c>
      <c r="F750" s="37">
        <f>F745</f>
        <v>58</v>
      </c>
      <c r="G750" s="37">
        <f>F750*15</f>
        <v>870</v>
      </c>
      <c r="H750" s="37">
        <v>0</v>
      </c>
      <c r="I750" s="36">
        <f>G750*H750</f>
        <v>0</v>
      </c>
    </row>
    <row r="751" spans="1:9" ht="19.5" thickBot="1" x14ac:dyDescent="0.35">
      <c r="A751" s="32"/>
      <c r="B751" s="52" t="s">
        <v>422</v>
      </c>
      <c r="C751" s="47">
        <v>4</v>
      </c>
      <c r="D751" s="47">
        <v>8</v>
      </c>
      <c r="E751" s="28">
        <v>1.2</v>
      </c>
      <c r="F751" s="37">
        <f>F746</f>
        <v>74</v>
      </c>
      <c r="G751" s="47">
        <f>F751*15</f>
        <v>1110</v>
      </c>
      <c r="H751" s="47">
        <v>0</v>
      </c>
      <c r="I751" s="46">
        <f>G751*H751</f>
        <v>0</v>
      </c>
    </row>
    <row r="752" spans="1:9" ht="18.75" x14ac:dyDescent="0.3">
      <c r="A752" s="22" t="s">
        <v>1097</v>
      </c>
      <c r="B752" s="19"/>
      <c r="C752" s="19"/>
      <c r="D752" s="19"/>
      <c r="E752" s="19"/>
      <c r="F752" s="19"/>
      <c r="G752" s="19"/>
      <c r="H752" s="19"/>
      <c r="I752" s="18"/>
    </row>
    <row r="753" spans="1:9" ht="18.75" x14ac:dyDescent="0.3">
      <c r="A753" s="17" t="s">
        <v>117</v>
      </c>
      <c r="B753" s="15"/>
      <c r="C753" s="15"/>
      <c r="D753" s="15"/>
      <c r="E753" s="15"/>
      <c r="F753" s="15"/>
      <c r="G753" s="15"/>
      <c r="H753" s="15"/>
      <c r="I753" s="14"/>
    </row>
    <row r="754" spans="1:9" ht="18.75" x14ac:dyDescent="0.3">
      <c r="A754" s="17"/>
      <c r="B754" s="26"/>
      <c r="C754" s="26"/>
      <c r="D754" s="26"/>
      <c r="E754" s="26"/>
      <c r="F754" s="26"/>
      <c r="G754" s="26"/>
      <c r="H754" s="26"/>
      <c r="I754" s="25"/>
    </row>
    <row r="755" spans="1:9" ht="18.75" x14ac:dyDescent="0.3">
      <c r="A755" s="17"/>
      <c r="B755" s="38" t="s">
        <v>421</v>
      </c>
      <c r="C755" s="37">
        <v>3</v>
      </c>
      <c r="D755" s="37">
        <v>6</v>
      </c>
      <c r="E755" s="37">
        <v>0.55000000000000004</v>
      </c>
      <c r="F755" s="37">
        <f>F750</f>
        <v>58</v>
      </c>
      <c r="G755" s="37">
        <f>F755*15</f>
        <v>870</v>
      </c>
      <c r="H755" s="37">
        <v>0</v>
      </c>
      <c r="I755" s="36">
        <f>G755*H755</f>
        <v>0</v>
      </c>
    </row>
    <row r="756" spans="1:9" ht="19.5" thickBot="1" x14ac:dyDescent="0.35">
      <c r="A756" s="32"/>
      <c r="B756" s="52" t="s">
        <v>420</v>
      </c>
      <c r="C756" s="47">
        <v>4</v>
      </c>
      <c r="D756" s="47">
        <v>8</v>
      </c>
      <c r="E756" s="28">
        <v>1.2</v>
      </c>
      <c r="F756" s="37">
        <f>F751</f>
        <v>74</v>
      </c>
      <c r="G756" s="47">
        <f>F756*15</f>
        <v>1110</v>
      </c>
      <c r="H756" s="47">
        <v>0</v>
      </c>
      <c r="I756" s="46">
        <f>G756*H756</f>
        <v>0</v>
      </c>
    </row>
    <row r="757" spans="1:9" ht="19.5" thickBot="1" x14ac:dyDescent="0.35">
      <c r="A757" s="58" t="s">
        <v>419</v>
      </c>
      <c r="B757" s="21"/>
      <c r="C757" s="19"/>
      <c r="D757" s="19"/>
      <c r="E757" s="19"/>
      <c r="F757" s="19"/>
      <c r="G757" s="19"/>
      <c r="H757" s="19"/>
      <c r="I757" s="18"/>
    </row>
    <row r="758" spans="1:9" ht="18.75" x14ac:dyDescent="0.3">
      <c r="A758" s="22" t="s">
        <v>51</v>
      </c>
      <c r="B758" s="16"/>
      <c r="C758" s="15"/>
      <c r="D758" s="15"/>
      <c r="E758" s="15"/>
      <c r="F758" s="15"/>
      <c r="G758" s="15"/>
      <c r="H758" s="15"/>
      <c r="I758" s="14"/>
    </row>
    <row r="759" spans="1:9" ht="18.75" x14ac:dyDescent="0.3">
      <c r="A759" s="17" t="s">
        <v>21</v>
      </c>
      <c r="B759" s="16"/>
      <c r="C759" s="15"/>
      <c r="D759" s="15"/>
      <c r="E759" s="15"/>
      <c r="F759" s="15"/>
      <c r="G759" s="15"/>
      <c r="H759" s="15"/>
      <c r="I759" s="14"/>
    </row>
    <row r="760" spans="1:9" ht="18.75" x14ac:dyDescent="0.3">
      <c r="A760" s="17"/>
      <c r="B760" s="56" t="s">
        <v>418</v>
      </c>
      <c r="C760" s="33">
        <v>2</v>
      </c>
      <c r="D760" s="33">
        <v>6</v>
      </c>
      <c r="E760" s="33">
        <v>0.23</v>
      </c>
      <c r="F760" s="33">
        <f>F470</f>
        <v>30</v>
      </c>
      <c r="G760" s="33">
        <f>F760*15</f>
        <v>450</v>
      </c>
      <c r="H760" s="33">
        <v>0</v>
      </c>
      <c r="I760" s="53">
        <f>G760*H760</f>
        <v>0</v>
      </c>
    </row>
    <row r="761" spans="1:9" ht="18.75" x14ac:dyDescent="0.3">
      <c r="A761" s="17"/>
      <c r="B761" s="57" t="s">
        <v>417</v>
      </c>
      <c r="C761" s="37">
        <v>2.5</v>
      </c>
      <c r="D761" s="37">
        <v>6</v>
      </c>
      <c r="E761" s="37">
        <v>0.4</v>
      </c>
      <c r="F761" s="33">
        <f>F471</f>
        <v>34</v>
      </c>
      <c r="G761" s="33">
        <f>F761*15</f>
        <v>510</v>
      </c>
      <c r="H761" s="33">
        <v>0</v>
      </c>
      <c r="I761" s="53">
        <f>G761*H761</f>
        <v>0</v>
      </c>
    </row>
    <row r="762" spans="1:9" ht="19.5" thickBot="1" x14ac:dyDescent="0.35">
      <c r="A762" s="32"/>
      <c r="B762" s="42" t="s">
        <v>416</v>
      </c>
      <c r="C762" s="29">
        <v>3</v>
      </c>
      <c r="D762" s="29">
        <v>6</v>
      </c>
      <c r="E762" s="29">
        <v>0.5</v>
      </c>
      <c r="F762" s="33">
        <f>F472</f>
        <v>39</v>
      </c>
      <c r="G762" s="29">
        <f>F762*15</f>
        <v>585</v>
      </c>
      <c r="H762" s="29">
        <v>0</v>
      </c>
      <c r="I762" s="41">
        <f>G762*H762</f>
        <v>0</v>
      </c>
    </row>
    <row r="763" spans="1:9" ht="18.75" x14ac:dyDescent="0.3">
      <c r="A763" s="22" t="s">
        <v>51</v>
      </c>
      <c r="B763" s="19"/>
      <c r="C763" s="19"/>
      <c r="D763" s="19"/>
      <c r="E763" s="19"/>
      <c r="F763" s="19"/>
      <c r="G763" s="19"/>
      <c r="H763" s="19"/>
      <c r="I763" s="18"/>
    </row>
    <row r="764" spans="1:9" ht="18.75" x14ac:dyDescent="0.3">
      <c r="A764" s="17" t="s">
        <v>24</v>
      </c>
      <c r="B764" s="15"/>
      <c r="C764" s="15"/>
      <c r="D764" s="15"/>
      <c r="E764" s="15"/>
      <c r="F764" s="15"/>
      <c r="G764" s="15"/>
      <c r="H764" s="15"/>
      <c r="I764" s="14"/>
    </row>
    <row r="765" spans="1:9" ht="18.75" x14ac:dyDescent="0.3">
      <c r="A765" s="17"/>
      <c r="B765" s="54" t="s">
        <v>415</v>
      </c>
      <c r="C765" s="33">
        <v>2</v>
      </c>
      <c r="D765" s="33">
        <v>6</v>
      </c>
      <c r="E765" s="33">
        <v>0.23</v>
      </c>
      <c r="F765" s="33">
        <f>F760</f>
        <v>30</v>
      </c>
      <c r="G765" s="33">
        <f>F765*15</f>
        <v>450</v>
      </c>
      <c r="H765" s="33">
        <v>0</v>
      </c>
      <c r="I765" s="53">
        <f>G765*H765</f>
        <v>0</v>
      </c>
    </row>
    <row r="766" spans="1:9" ht="18.75" x14ac:dyDescent="0.3">
      <c r="A766" s="17"/>
      <c r="B766" s="38" t="s">
        <v>414</v>
      </c>
      <c r="C766" s="37">
        <v>2.5</v>
      </c>
      <c r="D766" s="37">
        <v>6</v>
      </c>
      <c r="E766" s="37">
        <v>0.4</v>
      </c>
      <c r="F766" s="33">
        <f>F761</f>
        <v>34</v>
      </c>
      <c r="G766" s="33">
        <f>F766*15</f>
        <v>510</v>
      </c>
      <c r="H766" s="33">
        <v>0</v>
      </c>
      <c r="I766" s="53">
        <f>G766*H766</f>
        <v>0</v>
      </c>
    </row>
    <row r="767" spans="1:9" ht="19.5" thickBot="1" x14ac:dyDescent="0.35">
      <c r="A767" s="32"/>
      <c r="B767" s="54" t="s">
        <v>413</v>
      </c>
      <c r="C767" s="33">
        <v>3</v>
      </c>
      <c r="D767" s="33">
        <v>6</v>
      </c>
      <c r="E767" s="33">
        <v>0.5</v>
      </c>
      <c r="F767" s="33">
        <f>F762</f>
        <v>39</v>
      </c>
      <c r="G767" s="33">
        <f>F767*15</f>
        <v>585</v>
      </c>
      <c r="H767" s="33">
        <v>0</v>
      </c>
      <c r="I767" s="53">
        <f>G767*H767</f>
        <v>0</v>
      </c>
    </row>
    <row r="768" spans="1:9" ht="18.75" x14ac:dyDescent="0.3">
      <c r="A768" s="22" t="s">
        <v>412</v>
      </c>
      <c r="B768" s="19"/>
      <c r="C768" s="19"/>
      <c r="D768" s="19"/>
      <c r="E768" s="19"/>
      <c r="F768" s="19"/>
      <c r="G768" s="19"/>
      <c r="H768" s="19"/>
      <c r="I768" s="18"/>
    </row>
    <row r="769" spans="1:9" ht="18.75" x14ac:dyDescent="0.3">
      <c r="A769" s="17" t="s">
        <v>17</v>
      </c>
      <c r="B769" s="15"/>
      <c r="C769" s="15"/>
      <c r="D769" s="15"/>
      <c r="E769" s="15"/>
      <c r="F769" s="15"/>
      <c r="G769" s="15"/>
      <c r="H769" s="15"/>
      <c r="I769" s="14"/>
    </row>
    <row r="770" spans="1:9" ht="18.75" x14ac:dyDescent="0.3">
      <c r="A770" s="17"/>
      <c r="B770" s="54" t="s">
        <v>411</v>
      </c>
      <c r="C770" s="33">
        <v>2.5</v>
      </c>
      <c r="D770" s="33">
        <v>6</v>
      </c>
      <c r="E770" s="33">
        <v>0.4</v>
      </c>
      <c r="F770" s="33">
        <f>F761+3</f>
        <v>37</v>
      </c>
      <c r="G770" s="33">
        <f>F770*15</f>
        <v>555</v>
      </c>
      <c r="H770" s="33">
        <v>0</v>
      </c>
      <c r="I770" s="53">
        <f>G770*H770</f>
        <v>0</v>
      </c>
    </row>
    <row r="771" spans="1:9" ht="19.5" thickBot="1" x14ac:dyDescent="0.35">
      <c r="A771" s="32"/>
      <c r="B771" s="54" t="s">
        <v>410</v>
      </c>
      <c r="C771" s="33">
        <v>3</v>
      </c>
      <c r="D771" s="33">
        <v>6</v>
      </c>
      <c r="E771" s="33">
        <v>0.5</v>
      </c>
      <c r="F771" s="33">
        <f>F762+3</f>
        <v>42</v>
      </c>
      <c r="G771" s="33">
        <f>F771*15</f>
        <v>630</v>
      </c>
      <c r="H771" s="33">
        <v>0</v>
      </c>
      <c r="I771" s="53">
        <f>G771*H771</f>
        <v>0</v>
      </c>
    </row>
    <row r="772" spans="1:9" ht="18.75" x14ac:dyDescent="0.3">
      <c r="A772" s="22" t="s">
        <v>409</v>
      </c>
      <c r="B772" s="19"/>
      <c r="C772" s="19"/>
      <c r="D772" s="19"/>
      <c r="E772" s="19"/>
      <c r="F772" s="19"/>
      <c r="G772" s="19"/>
      <c r="H772" s="19"/>
      <c r="I772" s="18"/>
    </row>
    <row r="773" spans="1:9" ht="18.75" x14ac:dyDescent="0.3">
      <c r="A773" s="17" t="s">
        <v>34</v>
      </c>
      <c r="B773" s="15"/>
      <c r="C773" s="15"/>
      <c r="D773" s="15"/>
      <c r="E773" s="15"/>
      <c r="F773" s="15"/>
      <c r="G773" s="15"/>
      <c r="H773" s="15"/>
      <c r="I773" s="14"/>
    </row>
    <row r="774" spans="1:9" ht="18.75" x14ac:dyDescent="0.3">
      <c r="A774" s="17"/>
      <c r="B774" s="54" t="s">
        <v>408</v>
      </c>
      <c r="C774" s="33">
        <v>2.5</v>
      </c>
      <c r="D774" s="33">
        <v>6</v>
      </c>
      <c r="E774" s="33">
        <v>0.4</v>
      </c>
      <c r="F774" s="33">
        <f>F770</f>
        <v>37</v>
      </c>
      <c r="G774" s="33">
        <f>F774*15</f>
        <v>555</v>
      </c>
      <c r="H774" s="33">
        <v>0</v>
      </c>
      <c r="I774" s="53">
        <f>G774*H774</f>
        <v>0</v>
      </c>
    </row>
    <row r="775" spans="1:9" ht="19.5" thickBot="1" x14ac:dyDescent="0.35">
      <c r="A775" s="32"/>
      <c r="B775" s="54" t="s">
        <v>407</v>
      </c>
      <c r="C775" s="33">
        <v>3</v>
      </c>
      <c r="D775" s="33">
        <v>6</v>
      </c>
      <c r="E775" s="33">
        <v>0.5</v>
      </c>
      <c r="F775" s="33">
        <f>F771+1</f>
        <v>43</v>
      </c>
      <c r="G775" s="33">
        <f>F775*15</f>
        <v>645</v>
      </c>
      <c r="H775" s="33">
        <v>0</v>
      </c>
      <c r="I775" s="53">
        <f>G775*H775</f>
        <v>0</v>
      </c>
    </row>
    <row r="776" spans="1:9" ht="18.75" x14ac:dyDescent="0.3">
      <c r="A776" s="22" t="s">
        <v>27</v>
      </c>
      <c r="B776" s="19"/>
      <c r="C776" s="19"/>
      <c r="D776" s="19"/>
      <c r="E776" s="19"/>
      <c r="F776" s="19"/>
      <c r="G776" s="19"/>
      <c r="H776" s="19"/>
      <c r="I776" s="18"/>
    </row>
    <row r="777" spans="1:9" ht="18.75" x14ac:dyDescent="0.3">
      <c r="A777" s="17" t="s">
        <v>24</v>
      </c>
      <c r="B777" s="15"/>
      <c r="C777" s="15"/>
      <c r="D777" s="15"/>
      <c r="E777" s="15"/>
      <c r="F777" s="15"/>
      <c r="G777" s="15"/>
      <c r="H777" s="15"/>
      <c r="I777" s="14"/>
    </row>
    <row r="778" spans="1:9" ht="18.75" x14ac:dyDescent="0.3">
      <c r="A778" s="17"/>
      <c r="B778" s="54" t="s">
        <v>406</v>
      </c>
      <c r="C778" s="33">
        <v>2.5</v>
      </c>
      <c r="D778" s="33">
        <v>6</v>
      </c>
      <c r="E778" s="33">
        <v>0.4</v>
      </c>
      <c r="F778" s="33">
        <f>F761+2</f>
        <v>36</v>
      </c>
      <c r="G778" s="33">
        <f>F778*15</f>
        <v>540</v>
      </c>
      <c r="H778" s="33">
        <v>0</v>
      </c>
      <c r="I778" s="53">
        <f>G778*H778</f>
        <v>0</v>
      </c>
    </row>
    <row r="779" spans="1:9" ht="19.5" thickBot="1" x14ac:dyDescent="0.35">
      <c r="A779" s="32"/>
      <c r="B779" s="54" t="s">
        <v>405</v>
      </c>
      <c r="C779" s="33">
        <v>3</v>
      </c>
      <c r="D779" s="33">
        <v>6</v>
      </c>
      <c r="E779" s="33">
        <v>0.5</v>
      </c>
      <c r="F779" s="33">
        <f>F762+2</f>
        <v>41</v>
      </c>
      <c r="G779" s="33">
        <f>F779*15</f>
        <v>615</v>
      </c>
      <c r="H779" s="33">
        <v>0</v>
      </c>
      <c r="I779" s="53">
        <f>G779*H779</f>
        <v>0</v>
      </c>
    </row>
    <row r="780" spans="1:9" ht="18.75" x14ac:dyDescent="0.3">
      <c r="A780" s="22" t="s">
        <v>27</v>
      </c>
      <c r="B780" s="19"/>
      <c r="C780" s="19"/>
      <c r="D780" s="19"/>
      <c r="E780" s="19"/>
      <c r="F780" s="19"/>
      <c r="G780" s="19"/>
      <c r="H780" s="19"/>
      <c r="I780" s="18"/>
    </row>
    <row r="781" spans="1:9" ht="18.75" x14ac:dyDescent="0.3">
      <c r="A781" s="17" t="s">
        <v>21</v>
      </c>
      <c r="B781" s="15"/>
      <c r="C781" s="15"/>
      <c r="D781" s="15"/>
      <c r="E781" s="15"/>
      <c r="F781" s="15"/>
      <c r="G781" s="15"/>
      <c r="H781" s="15"/>
      <c r="I781" s="14"/>
    </row>
    <row r="782" spans="1:9" ht="18.75" x14ac:dyDescent="0.3">
      <c r="A782" s="17"/>
      <c r="B782" s="54" t="s">
        <v>404</v>
      </c>
      <c r="C782" s="33">
        <v>2.5</v>
      </c>
      <c r="D782" s="33">
        <v>6</v>
      </c>
      <c r="E782" s="33">
        <v>0.4</v>
      </c>
      <c r="F782" s="33">
        <f>F778</f>
        <v>36</v>
      </c>
      <c r="G782" s="33">
        <f>F782*15</f>
        <v>540</v>
      </c>
      <c r="H782" s="33">
        <v>0</v>
      </c>
      <c r="I782" s="53">
        <f>G782*H782</f>
        <v>0</v>
      </c>
    </row>
    <row r="783" spans="1:9" ht="19.5" thickBot="1" x14ac:dyDescent="0.35">
      <c r="A783" s="32"/>
      <c r="B783" s="54" t="s">
        <v>403</v>
      </c>
      <c r="C783" s="33">
        <v>3</v>
      </c>
      <c r="D783" s="33">
        <v>6</v>
      </c>
      <c r="E783" s="33">
        <v>0.5</v>
      </c>
      <c r="F783" s="33">
        <f>F779</f>
        <v>41</v>
      </c>
      <c r="G783" s="33">
        <f>F783*15</f>
        <v>615</v>
      </c>
      <c r="H783" s="33">
        <v>0</v>
      </c>
      <c r="I783" s="53">
        <f>G783*H783</f>
        <v>0</v>
      </c>
    </row>
    <row r="784" spans="1:9" ht="18.75" x14ac:dyDescent="0.3">
      <c r="A784" s="22" t="s">
        <v>27</v>
      </c>
      <c r="B784" s="19"/>
      <c r="C784" s="19"/>
      <c r="D784" s="19"/>
      <c r="E784" s="19"/>
      <c r="F784" s="19"/>
      <c r="G784" s="19"/>
      <c r="H784" s="19"/>
      <c r="I784" s="18"/>
    </row>
    <row r="785" spans="1:9" ht="18.75" x14ac:dyDescent="0.3">
      <c r="A785" s="17" t="s">
        <v>17</v>
      </c>
      <c r="B785" s="15"/>
      <c r="C785" s="15"/>
      <c r="D785" s="15"/>
      <c r="E785" s="15"/>
      <c r="F785" s="15"/>
      <c r="G785" s="15"/>
      <c r="H785" s="15"/>
      <c r="I785" s="14"/>
    </row>
    <row r="786" spans="1:9" ht="18.75" x14ac:dyDescent="0.3">
      <c r="A786" s="17"/>
      <c r="B786" s="54" t="s">
        <v>402</v>
      </c>
      <c r="C786" s="33">
        <v>2.5</v>
      </c>
      <c r="D786" s="33">
        <v>6</v>
      </c>
      <c r="E786" s="33">
        <v>0.4</v>
      </c>
      <c r="F786" s="33">
        <f>F778</f>
        <v>36</v>
      </c>
      <c r="G786" s="33">
        <f>F786*15</f>
        <v>540</v>
      </c>
      <c r="H786" s="33">
        <v>0</v>
      </c>
      <c r="I786" s="53">
        <f>G786*H786</f>
        <v>0</v>
      </c>
    </row>
    <row r="787" spans="1:9" ht="19.5" thickBot="1" x14ac:dyDescent="0.35">
      <c r="A787" s="32"/>
      <c r="B787" s="54" t="s">
        <v>401</v>
      </c>
      <c r="C787" s="33">
        <v>3</v>
      </c>
      <c r="D787" s="33">
        <v>6</v>
      </c>
      <c r="E787" s="33">
        <v>0.5</v>
      </c>
      <c r="F787" s="33">
        <f>F779</f>
        <v>41</v>
      </c>
      <c r="G787" s="33">
        <f>F787*15</f>
        <v>615</v>
      </c>
      <c r="H787" s="33">
        <v>0</v>
      </c>
      <c r="I787" s="53">
        <f>G787*H787</f>
        <v>0</v>
      </c>
    </row>
    <row r="788" spans="1:9" ht="18.75" x14ac:dyDescent="0.3">
      <c r="A788" s="22" t="s">
        <v>398</v>
      </c>
      <c r="B788" s="19"/>
      <c r="C788" s="19"/>
      <c r="D788" s="19"/>
      <c r="E788" s="19"/>
      <c r="F788" s="19"/>
      <c r="G788" s="19"/>
      <c r="H788" s="19"/>
      <c r="I788" s="18"/>
    </row>
    <row r="789" spans="1:9" ht="18.75" x14ac:dyDescent="0.3">
      <c r="A789" s="17" t="s">
        <v>21</v>
      </c>
      <c r="B789" s="15"/>
      <c r="C789" s="15"/>
      <c r="D789" s="15"/>
      <c r="E789" s="15"/>
      <c r="F789" s="15"/>
      <c r="G789" s="15"/>
      <c r="H789" s="15"/>
      <c r="I789" s="14"/>
    </row>
    <row r="790" spans="1:9" ht="18.75" x14ac:dyDescent="0.3">
      <c r="A790" s="17"/>
      <c r="B790" s="54" t="s">
        <v>400</v>
      </c>
      <c r="C790" s="33">
        <v>2.5</v>
      </c>
      <c r="D790" s="33">
        <v>6</v>
      </c>
      <c r="E790" s="33">
        <v>0.4</v>
      </c>
      <c r="F790" s="33">
        <f>F761+8</f>
        <v>42</v>
      </c>
      <c r="G790" s="33">
        <f>F790*15</f>
        <v>630</v>
      </c>
      <c r="H790" s="33">
        <v>0</v>
      </c>
      <c r="I790" s="53">
        <f>G790*H790</f>
        <v>0</v>
      </c>
    </row>
    <row r="791" spans="1:9" ht="19.5" thickBot="1" x14ac:dyDescent="0.35">
      <c r="A791" s="32"/>
      <c r="B791" s="54" t="s">
        <v>399</v>
      </c>
      <c r="C791" s="33">
        <v>3</v>
      </c>
      <c r="D791" s="33">
        <v>6</v>
      </c>
      <c r="E791" s="33">
        <v>0.5</v>
      </c>
      <c r="F791" s="33">
        <f>F762+8</f>
        <v>47</v>
      </c>
      <c r="G791" s="33">
        <f>F791*15</f>
        <v>705</v>
      </c>
      <c r="H791" s="33">
        <v>0</v>
      </c>
      <c r="I791" s="53">
        <f>G791*H791</f>
        <v>0</v>
      </c>
    </row>
    <row r="792" spans="1:9" ht="18.75" x14ac:dyDescent="0.3">
      <c r="A792" s="22" t="s">
        <v>398</v>
      </c>
      <c r="B792" s="19"/>
      <c r="C792" s="19"/>
      <c r="D792" s="19"/>
      <c r="E792" s="19"/>
      <c r="F792" s="19"/>
      <c r="G792" s="19"/>
      <c r="H792" s="19"/>
      <c r="I792" s="18"/>
    </row>
    <row r="793" spans="1:9" ht="18.75" x14ac:dyDescent="0.3">
      <c r="A793" s="17" t="s">
        <v>24</v>
      </c>
      <c r="B793" s="15"/>
      <c r="C793" s="15"/>
      <c r="D793" s="15"/>
      <c r="E793" s="15"/>
      <c r="F793" s="15"/>
      <c r="G793" s="15"/>
      <c r="H793" s="15"/>
      <c r="I793" s="14"/>
    </row>
    <row r="794" spans="1:9" ht="18.75" x14ac:dyDescent="0.3">
      <c r="A794" s="17"/>
      <c r="B794" s="54" t="s">
        <v>397</v>
      </c>
      <c r="C794" s="33">
        <v>2.5</v>
      </c>
      <c r="D794" s="33">
        <v>6</v>
      </c>
      <c r="E794" s="33">
        <v>0.4</v>
      </c>
      <c r="F794" s="33">
        <f>F790</f>
        <v>42</v>
      </c>
      <c r="G794" s="33">
        <f>F794*15</f>
        <v>630</v>
      </c>
      <c r="H794" s="33">
        <v>0</v>
      </c>
      <c r="I794" s="53">
        <f>G794*H794</f>
        <v>0</v>
      </c>
    </row>
    <row r="795" spans="1:9" ht="19.5" thickBot="1" x14ac:dyDescent="0.35">
      <c r="A795" s="32"/>
      <c r="B795" s="54" t="s">
        <v>396</v>
      </c>
      <c r="C795" s="33">
        <v>3</v>
      </c>
      <c r="D795" s="33">
        <v>6</v>
      </c>
      <c r="E795" s="33">
        <v>0.5</v>
      </c>
      <c r="F795" s="33">
        <f>F791</f>
        <v>47</v>
      </c>
      <c r="G795" s="33">
        <f>F795*15</f>
        <v>705</v>
      </c>
      <c r="H795" s="33">
        <v>0</v>
      </c>
      <c r="I795" s="53">
        <f>G795*H795</f>
        <v>0</v>
      </c>
    </row>
    <row r="796" spans="1:9" ht="18.75" x14ac:dyDescent="0.3">
      <c r="A796" s="22" t="s">
        <v>395</v>
      </c>
      <c r="B796" s="19"/>
      <c r="C796" s="19"/>
      <c r="D796" s="19"/>
      <c r="E796" s="19"/>
      <c r="F796" s="19"/>
      <c r="G796" s="19"/>
      <c r="H796" s="19"/>
      <c r="I796" s="18"/>
    </row>
    <row r="797" spans="1:9" ht="18.75" x14ac:dyDescent="0.3">
      <c r="A797" s="17" t="s">
        <v>394</v>
      </c>
      <c r="B797" s="54" t="s">
        <v>393</v>
      </c>
      <c r="C797" s="33">
        <v>2.5</v>
      </c>
      <c r="D797" s="33">
        <v>6</v>
      </c>
      <c r="E797" s="33">
        <v>0.4</v>
      </c>
      <c r="F797" s="33">
        <f>F790+3</f>
        <v>45</v>
      </c>
      <c r="G797" s="33">
        <f>F797*15</f>
        <v>675</v>
      </c>
      <c r="H797" s="33">
        <v>0</v>
      </c>
      <c r="I797" s="53">
        <f>G797*H797</f>
        <v>0</v>
      </c>
    </row>
    <row r="798" spans="1:9" ht="19.5" thickBot="1" x14ac:dyDescent="0.35">
      <c r="A798" s="32" t="s">
        <v>17</v>
      </c>
      <c r="B798" s="54" t="s">
        <v>392</v>
      </c>
      <c r="C798" s="33">
        <v>3</v>
      </c>
      <c r="D798" s="33">
        <v>6</v>
      </c>
      <c r="E798" s="33">
        <v>0.5</v>
      </c>
      <c r="F798" s="33">
        <f>F791+3</f>
        <v>50</v>
      </c>
      <c r="G798" s="33">
        <f>F798*15</f>
        <v>750</v>
      </c>
      <c r="H798" s="33">
        <v>0</v>
      </c>
      <c r="I798" s="53">
        <f>G798*H798</f>
        <v>0</v>
      </c>
    </row>
    <row r="799" spans="1:9" ht="18.75" x14ac:dyDescent="0.3">
      <c r="A799" s="22" t="s">
        <v>387</v>
      </c>
      <c r="B799" s="19"/>
      <c r="C799" s="19"/>
      <c r="D799" s="19"/>
      <c r="E799" s="19"/>
      <c r="F799" s="19"/>
      <c r="G799" s="19"/>
      <c r="H799" s="19"/>
      <c r="I799" s="18"/>
    </row>
    <row r="800" spans="1:9" ht="18.75" x14ac:dyDescent="0.3">
      <c r="A800" s="17" t="s">
        <v>24</v>
      </c>
      <c r="B800" s="15"/>
      <c r="C800" s="15"/>
      <c r="D800" s="15"/>
      <c r="E800" s="15"/>
      <c r="F800" s="15"/>
      <c r="G800" s="15"/>
      <c r="H800" s="15"/>
      <c r="I800" s="14"/>
    </row>
    <row r="801" spans="1:9" ht="18.75" x14ac:dyDescent="0.3">
      <c r="A801" s="17"/>
      <c r="B801" s="54" t="s">
        <v>391</v>
      </c>
      <c r="C801" s="33">
        <v>2.5</v>
      </c>
      <c r="D801" s="33">
        <v>6</v>
      </c>
      <c r="E801" s="33">
        <v>0.4</v>
      </c>
      <c r="F801" s="33">
        <f>F790+2</f>
        <v>44</v>
      </c>
      <c r="G801" s="33">
        <f>F801*15</f>
        <v>660</v>
      </c>
      <c r="H801" s="33">
        <v>0</v>
      </c>
      <c r="I801" s="53">
        <f>H801*G801</f>
        <v>0</v>
      </c>
    </row>
    <row r="802" spans="1:9" ht="19.5" thickBot="1" x14ac:dyDescent="0.35">
      <c r="A802" s="32"/>
      <c r="B802" s="38" t="s">
        <v>390</v>
      </c>
      <c r="C802" s="37">
        <v>3</v>
      </c>
      <c r="D802" s="37">
        <v>6</v>
      </c>
      <c r="E802" s="37">
        <v>0.5</v>
      </c>
      <c r="F802" s="33">
        <f>F791+2</f>
        <v>49</v>
      </c>
      <c r="G802" s="37">
        <f>F802*15</f>
        <v>735</v>
      </c>
      <c r="H802" s="37">
        <v>0</v>
      </c>
      <c r="I802" s="36">
        <f>G802*H802</f>
        <v>0</v>
      </c>
    </row>
    <row r="803" spans="1:9" ht="18.75" x14ac:dyDescent="0.3">
      <c r="A803" s="22" t="s">
        <v>387</v>
      </c>
      <c r="B803" s="19"/>
      <c r="C803" s="19"/>
      <c r="D803" s="19"/>
      <c r="E803" s="19"/>
      <c r="F803" s="19"/>
      <c r="G803" s="19"/>
      <c r="H803" s="19"/>
      <c r="I803" s="18"/>
    </row>
    <row r="804" spans="1:9" ht="18.75" x14ac:dyDescent="0.3">
      <c r="A804" s="17" t="s">
        <v>21</v>
      </c>
      <c r="B804" s="15"/>
      <c r="C804" s="15"/>
      <c r="D804" s="15"/>
      <c r="E804" s="15"/>
      <c r="F804" s="15"/>
      <c r="G804" s="15"/>
      <c r="H804" s="15"/>
      <c r="I804" s="14"/>
    </row>
    <row r="805" spans="1:9" ht="18.75" x14ac:dyDescent="0.3">
      <c r="A805" s="17"/>
      <c r="B805" s="54" t="s">
        <v>389</v>
      </c>
      <c r="C805" s="33">
        <v>2.5</v>
      </c>
      <c r="D805" s="33">
        <v>6</v>
      </c>
      <c r="E805" s="33">
        <v>0.4</v>
      </c>
      <c r="F805" s="33">
        <f>F801</f>
        <v>44</v>
      </c>
      <c r="G805" s="33">
        <f>F805*15</f>
        <v>660</v>
      </c>
      <c r="H805" s="33">
        <v>0</v>
      </c>
      <c r="I805" s="53">
        <f>H805*G805</f>
        <v>0</v>
      </c>
    </row>
    <row r="806" spans="1:9" ht="19.5" thickBot="1" x14ac:dyDescent="0.35">
      <c r="A806" s="32"/>
      <c r="B806" s="38" t="s">
        <v>388</v>
      </c>
      <c r="C806" s="37">
        <v>3</v>
      </c>
      <c r="D806" s="37">
        <v>6</v>
      </c>
      <c r="E806" s="37">
        <v>0.5</v>
      </c>
      <c r="F806" s="33">
        <f>F802</f>
        <v>49</v>
      </c>
      <c r="G806" s="37">
        <f>F806*15</f>
        <v>735</v>
      </c>
      <c r="H806" s="37">
        <v>0</v>
      </c>
      <c r="I806" s="36">
        <f>G806*H806</f>
        <v>0</v>
      </c>
    </row>
    <row r="807" spans="1:9" ht="18.75" x14ac:dyDescent="0.3">
      <c r="A807" s="22" t="s">
        <v>387</v>
      </c>
      <c r="B807" s="19"/>
      <c r="C807" s="19"/>
      <c r="D807" s="19"/>
      <c r="E807" s="19"/>
      <c r="F807" s="19"/>
      <c r="G807" s="19"/>
      <c r="H807" s="19"/>
      <c r="I807" s="18"/>
    </row>
    <row r="808" spans="1:9" ht="18.75" x14ac:dyDescent="0.3">
      <c r="A808" s="17" t="s">
        <v>17</v>
      </c>
      <c r="B808" s="15"/>
      <c r="C808" s="15"/>
      <c r="D808" s="15"/>
      <c r="E808" s="15"/>
      <c r="F808" s="15"/>
      <c r="G808" s="15"/>
      <c r="H808" s="15"/>
      <c r="I808" s="14"/>
    </row>
    <row r="809" spans="1:9" ht="18.75" x14ac:dyDescent="0.3">
      <c r="A809" s="17"/>
      <c r="B809" s="54" t="s">
        <v>386</v>
      </c>
      <c r="C809" s="33">
        <v>2.5</v>
      </c>
      <c r="D809" s="33">
        <v>6</v>
      </c>
      <c r="E809" s="33">
        <v>0.4</v>
      </c>
      <c r="F809" s="33">
        <f>F801</f>
        <v>44</v>
      </c>
      <c r="G809" s="33">
        <f>F809*15</f>
        <v>660</v>
      </c>
      <c r="H809" s="33">
        <v>0</v>
      </c>
      <c r="I809" s="53">
        <f>H809*G809</f>
        <v>0</v>
      </c>
    </row>
    <row r="810" spans="1:9" ht="19.5" thickBot="1" x14ac:dyDescent="0.35">
      <c r="A810" s="32"/>
      <c r="B810" s="35" t="s">
        <v>385</v>
      </c>
      <c r="C810" s="28">
        <v>3</v>
      </c>
      <c r="D810" s="28">
        <v>6</v>
      </c>
      <c r="E810" s="28">
        <v>0.5</v>
      </c>
      <c r="F810" s="29">
        <f>F802</f>
        <v>49</v>
      </c>
      <c r="G810" s="28">
        <f>F810*15</f>
        <v>735</v>
      </c>
      <c r="H810" s="28">
        <v>0</v>
      </c>
      <c r="I810" s="27">
        <f>G810*H810</f>
        <v>0</v>
      </c>
    </row>
    <row r="811" spans="1:9" ht="18.75" x14ac:dyDescent="0.3">
      <c r="A811" s="44" t="s">
        <v>981</v>
      </c>
      <c r="B811" s="21"/>
      <c r="C811" s="19"/>
      <c r="D811" s="19"/>
      <c r="E811" s="19"/>
      <c r="F811" s="19"/>
      <c r="G811" s="19"/>
      <c r="H811" s="19"/>
      <c r="I811" s="18"/>
    </row>
    <row r="812" spans="1:9" ht="18.75" x14ac:dyDescent="0.3">
      <c r="A812" s="44" t="s">
        <v>24</v>
      </c>
      <c r="B812" s="16"/>
      <c r="C812" s="15"/>
      <c r="D812" s="15"/>
      <c r="E812" s="15"/>
      <c r="F812" s="15"/>
      <c r="G812" s="15"/>
      <c r="H812" s="15"/>
      <c r="I812" s="14"/>
    </row>
    <row r="813" spans="1:9" ht="18.75" x14ac:dyDescent="0.3">
      <c r="A813" s="44"/>
      <c r="B813" s="48" t="s">
        <v>1011</v>
      </c>
      <c r="C813" s="47">
        <v>3</v>
      </c>
      <c r="D813" s="47">
        <v>6</v>
      </c>
      <c r="E813" s="47">
        <v>0.5</v>
      </c>
      <c r="F813" s="47">
        <f>F771+8</f>
        <v>50</v>
      </c>
      <c r="G813" s="47">
        <f>F813*15</f>
        <v>750</v>
      </c>
      <c r="H813" s="47">
        <v>0</v>
      </c>
      <c r="I813" s="46">
        <f>G813*H813</f>
        <v>0</v>
      </c>
    </row>
    <row r="814" spans="1:9" ht="19.5" thickBot="1" x14ac:dyDescent="0.35">
      <c r="A814" s="43"/>
      <c r="B814" s="42" t="s">
        <v>1012</v>
      </c>
      <c r="C814" s="29">
        <v>4</v>
      </c>
      <c r="D814" s="29">
        <v>8</v>
      </c>
      <c r="E814" s="29">
        <v>1</v>
      </c>
      <c r="F814" s="29">
        <f>F495+8</f>
        <v>67</v>
      </c>
      <c r="G814" s="29">
        <f>F814*15</f>
        <v>1005</v>
      </c>
      <c r="H814" s="29">
        <v>0</v>
      </c>
      <c r="I814" s="41">
        <f>G814*H814</f>
        <v>0</v>
      </c>
    </row>
    <row r="815" spans="1:9" ht="18.75" x14ac:dyDescent="0.3">
      <c r="A815" s="45" t="s">
        <v>980</v>
      </c>
      <c r="B815" s="16"/>
      <c r="C815" s="15"/>
      <c r="D815" s="15"/>
      <c r="E815" s="15"/>
      <c r="F815" s="15"/>
      <c r="G815" s="15"/>
      <c r="H815" s="15"/>
      <c r="I815" s="14"/>
    </row>
    <row r="816" spans="1:9" ht="18.75" x14ac:dyDescent="0.3">
      <c r="A816" s="44" t="s">
        <v>24</v>
      </c>
      <c r="B816" s="16"/>
      <c r="C816" s="15"/>
      <c r="D816" s="15"/>
      <c r="E816" s="15"/>
      <c r="F816" s="15"/>
      <c r="G816" s="15"/>
      <c r="H816" s="15"/>
      <c r="I816" s="14"/>
    </row>
    <row r="817" spans="1:9" ht="18.75" x14ac:dyDescent="0.3">
      <c r="A817" s="44"/>
      <c r="B817" s="48" t="s">
        <v>1013</v>
      </c>
      <c r="C817" s="47">
        <v>3</v>
      </c>
      <c r="D817" s="47">
        <v>6</v>
      </c>
      <c r="E817" s="47">
        <v>0.5</v>
      </c>
      <c r="F817" s="47">
        <f>F813-3</f>
        <v>47</v>
      </c>
      <c r="G817" s="47">
        <f>F817*15</f>
        <v>705</v>
      </c>
      <c r="H817" s="47">
        <v>0</v>
      </c>
      <c r="I817" s="46">
        <f>G817*H817</f>
        <v>0</v>
      </c>
    </row>
    <row r="818" spans="1:9" ht="19.5" thickBot="1" x14ac:dyDescent="0.35">
      <c r="A818" s="43"/>
      <c r="B818" s="42" t="s">
        <v>1014</v>
      </c>
      <c r="C818" s="29">
        <v>4</v>
      </c>
      <c r="D818" s="29">
        <v>8</v>
      </c>
      <c r="E818" s="29">
        <v>1</v>
      </c>
      <c r="F818" s="29">
        <f>F814-3</f>
        <v>64</v>
      </c>
      <c r="G818" s="47">
        <f>F818*15</f>
        <v>960</v>
      </c>
      <c r="H818" s="29">
        <v>0</v>
      </c>
      <c r="I818" s="41">
        <f>G818*H818</f>
        <v>0</v>
      </c>
    </row>
    <row r="819" spans="1:9" ht="19.5" thickBot="1" x14ac:dyDescent="0.35">
      <c r="A819" s="95" t="s">
        <v>384</v>
      </c>
      <c r="B819" s="21"/>
      <c r="C819" s="19"/>
      <c r="D819" s="19"/>
      <c r="E819" s="19"/>
      <c r="F819" s="19"/>
      <c r="G819" s="19"/>
      <c r="H819" s="19"/>
      <c r="I819" s="18"/>
    </row>
    <row r="820" spans="1:9" ht="18.75" x14ac:dyDescent="0.3">
      <c r="A820" s="45" t="s">
        <v>1098</v>
      </c>
      <c r="B820" s="16"/>
      <c r="C820" s="15"/>
      <c r="D820" s="15"/>
      <c r="E820" s="15"/>
      <c r="F820" s="15"/>
      <c r="G820" s="15"/>
      <c r="H820" s="15"/>
      <c r="I820" s="14"/>
    </row>
    <row r="821" spans="1:9" ht="18.75" x14ac:dyDescent="0.3">
      <c r="A821" s="44"/>
      <c r="B821" s="16"/>
      <c r="C821" s="15"/>
      <c r="D821" s="15"/>
      <c r="E821" s="15"/>
      <c r="F821" s="15"/>
      <c r="G821" s="15"/>
      <c r="H821" s="15"/>
      <c r="I821" s="14"/>
    </row>
    <row r="822" spans="1:9" ht="18.75" x14ac:dyDescent="0.3">
      <c r="A822" s="44"/>
      <c r="B822" s="56" t="s">
        <v>383</v>
      </c>
      <c r="C822" s="33">
        <v>1.5</v>
      </c>
      <c r="D822" s="33">
        <v>7</v>
      </c>
      <c r="E822" s="33">
        <v>0.2</v>
      </c>
      <c r="F822" s="33">
        <v>29</v>
      </c>
      <c r="G822" s="33">
        <f t="shared" ref="G822:G829" si="67">F822*15</f>
        <v>435</v>
      </c>
      <c r="H822" s="33">
        <v>0</v>
      </c>
      <c r="I822" s="53">
        <f t="shared" ref="I822:I829" si="68">H822*G822</f>
        <v>0</v>
      </c>
    </row>
    <row r="823" spans="1:9" ht="18.75" x14ac:dyDescent="0.3">
      <c r="A823" s="44"/>
      <c r="B823" s="56" t="s">
        <v>382</v>
      </c>
      <c r="C823" s="33">
        <v>2</v>
      </c>
      <c r="D823" s="33">
        <v>7</v>
      </c>
      <c r="E823" s="33">
        <v>0.35</v>
      </c>
      <c r="F823" s="33">
        <v>32</v>
      </c>
      <c r="G823" s="33">
        <f t="shared" si="67"/>
        <v>480</v>
      </c>
      <c r="H823" s="33">
        <v>0</v>
      </c>
      <c r="I823" s="53">
        <f t="shared" si="68"/>
        <v>0</v>
      </c>
    </row>
    <row r="824" spans="1:9" ht="18.75" x14ac:dyDescent="0.3">
      <c r="A824" s="44"/>
      <c r="B824" s="57" t="s">
        <v>381</v>
      </c>
      <c r="C824" s="37"/>
      <c r="D824" s="37">
        <v>10</v>
      </c>
      <c r="E824" s="37">
        <v>0.55000000000000004</v>
      </c>
      <c r="F824" s="33">
        <v>37</v>
      </c>
      <c r="G824" s="33">
        <f t="shared" si="67"/>
        <v>555</v>
      </c>
      <c r="H824" s="33">
        <v>0</v>
      </c>
      <c r="I824" s="53">
        <f t="shared" si="68"/>
        <v>0</v>
      </c>
    </row>
    <row r="825" spans="1:9" ht="18.75" x14ac:dyDescent="0.3">
      <c r="A825" s="44"/>
      <c r="B825" s="57" t="s">
        <v>380</v>
      </c>
      <c r="C825" s="37">
        <v>2.5</v>
      </c>
      <c r="D825" s="37">
        <v>7</v>
      </c>
      <c r="E825" s="37">
        <v>0.5</v>
      </c>
      <c r="F825" s="33">
        <v>38</v>
      </c>
      <c r="G825" s="33">
        <f t="shared" si="67"/>
        <v>570</v>
      </c>
      <c r="H825" s="33">
        <v>0</v>
      </c>
      <c r="I825" s="53">
        <f t="shared" si="68"/>
        <v>0</v>
      </c>
    </row>
    <row r="826" spans="1:9" ht="18.75" x14ac:dyDescent="0.3">
      <c r="A826" s="44"/>
      <c r="B826" s="57" t="s">
        <v>379</v>
      </c>
      <c r="C826" s="37"/>
      <c r="D826" s="37">
        <v>10</v>
      </c>
      <c r="E826" s="37">
        <v>0.75</v>
      </c>
      <c r="F826" s="33">
        <v>48</v>
      </c>
      <c r="G826" s="33">
        <f t="shared" si="67"/>
        <v>720</v>
      </c>
      <c r="H826" s="33">
        <v>0</v>
      </c>
      <c r="I826" s="53">
        <f t="shared" si="68"/>
        <v>0</v>
      </c>
    </row>
    <row r="827" spans="1:9" ht="18.75" x14ac:dyDescent="0.3">
      <c r="A827" s="44"/>
      <c r="B827" s="57" t="s">
        <v>378</v>
      </c>
      <c r="C827" s="37">
        <v>3</v>
      </c>
      <c r="D827" s="37">
        <v>7</v>
      </c>
      <c r="E827" s="37">
        <v>0.85</v>
      </c>
      <c r="F827" s="33">
        <v>43</v>
      </c>
      <c r="G827" s="33">
        <f t="shared" si="67"/>
        <v>645</v>
      </c>
      <c r="H827" s="33">
        <v>0</v>
      </c>
      <c r="I827" s="53">
        <f t="shared" si="68"/>
        <v>0</v>
      </c>
    </row>
    <row r="828" spans="1:9" ht="18.75" x14ac:dyDescent="0.3">
      <c r="A828" s="44"/>
      <c r="B828" s="56" t="s">
        <v>377</v>
      </c>
      <c r="C828" s="33"/>
      <c r="D828" s="33">
        <v>9</v>
      </c>
      <c r="E828" s="33">
        <v>1</v>
      </c>
      <c r="F828" s="33">
        <v>51</v>
      </c>
      <c r="G828" s="33">
        <f t="shared" si="67"/>
        <v>765</v>
      </c>
      <c r="H828" s="33">
        <v>0</v>
      </c>
      <c r="I828" s="53">
        <f t="shared" ref="I828" si="69">H828*G828</f>
        <v>0</v>
      </c>
    </row>
    <row r="829" spans="1:9" ht="19.5" thickBot="1" x14ac:dyDescent="0.35">
      <c r="A829" s="43"/>
      <c r="B829" s="39" t="s">
        <v>935</v>
      </c>
      <c r="C829" s="28">
        <v>4</v>
      </c>
      <c r="D829" s="28">
        <v>10</v>
      </c>
      <c r="E829" s="28">
        <v>2</v>
      </c>
      <c r="F829" s="28">
        <v>72</v>
      </c>
      <c r="G829" s="33">
        <f t="shared" si="67"/>
        <v>1080</v>
      </c>
      <c r="H829" s="28">
        <v>0</v>
      </c>
      <c r="I829" s="27">
        <f t="shared" si="68"/>
        <v>0</v>
      </c>
    </row>
    <row r="830" spans="1:9" ht="18.75" x14ac:dyDescent="0.3">
      <c r="A830" s="22" t="s">
        <v>1099</v>
      </c>
      <c r="B830" s="19"/>
      <c r="C830" s="19"/>
      <c r="D830" s="19"/>
      <c r="E830" s="19"/>
      <c r="F830" s="19"/>
      <c r="G830" s="19"/>
      <c r="H830" s="19"/>
      <c r="I830" s="18"/>
    </row>
    <row r="831" spans="1:9" ht="18.75" x14ac:dyDescent="0.3">
      <c r="A831" s="17"/>
      <c r="B831" s="15"/>
      <c r="C831" s="15"/>
      <c r="D831" s="15"/>
      <c r="E831" s="15"/>
      <c r="F831" s="15"/>
      <c r="G831" s="15"/>
      <c r="H831" s="15"/>
      <c r="I831" s="14"/>
    </row>
    <row r="832" spans="1:9" ht="18.75" x14ac:dyDescent="0.3">
      <c r="A832" s="17"/>
      <c r="B832" s="54" t="s">
        <v>376</v>
      </c>
      <c r="C832" s="33">
        <v>1.5</v>
      </c>
      <c r="D832" s="33">
        <v>7</v>
      </c>
      <c r="E832" s="33">
        <v>0.2</v>
      </c>
      <c r="F832" s="33">
        <f t="shared" ref="F832:F837" si="70">F822</f>
        <v>29</v>
      </c>
      <c r="G832" s="33">
        <f t="shared" ref="G832:G839" si="71">F832*15</f>
        <v>435</v>
      </c>
      <c r="H832" s="33">
        <v>0</v>
      </c>
      <c r="I832" s="53">
        <f t="shared" ref="I832:I839" si="72">H832*G832</f>
        <v>0</v>
      </c>
    </row>
    <row r="833" spans="1:9" ht="18.75" x14ac:dyDescent="0.3">
      <c r="A833" s="17"/>
      <c r="B833" s="54" t="s">
        <v>375</v>
      </c>
      <c r="C833" s="33">
        <v>2</v>
      </c>
      <c r="D833" s="33">
        <v>7</v>
      </c>
      <c r="E833" s="33">
        <v>0.35</v>
      </c>
      <c r="F833" s="33">
        <f t="shared" si="70"/>
        <v>32</v>
      </c>
      <c r="G833" s="33">
        <f t="shared" si="71"/>
        <v>480</v>
      </c>
      <c r="H833" s="33">
        <v>0</v>
      </c>
      <c r="I833" s="53">
        <f t="shared" si="72"/>
        <v>0</v>
      </c>
    </row>
    <row r="834" spans="1:9" ht="18.75" x14ac:dyDescent="0.3">
      <c r="A834" s="17"/>
      <c r="B834" s="38" t="s">
        <v>374</v>
      </c>
      <c r="C834" s="37"/>
      <c r="D834" s="37">
        <v>10</v>
      </c>
      <c r="E834" s="37">
        <v>0.55000000000000004</v>
      </c>
      <c r="F834" s="33">
        <f t="shared" si="70"/>
        <v>37</v>
      </c>
      <c r="G834" s="33">
        <f t="shared" si="71"/>
        <v>555</v>
      </c>
      <c r="H834" s="33">
        <v>0</v>
      </c>
      <c r="I834" s="53">
        <f t="shared" si="72"/>
        <v>0</v>
      </c>
    </row>
    <row r="835" spans="1:9" ht="18.75" x14ac:dyDescent="0.3">
      <c r="A835" s="17"/>
      <c r="B835" s="38" t="s">
        <v>373</v>
      </c>
      <c r="C835" s="37">
        <v>2.5</v>
      </c>
      <c r="D835" s="37">
        <v>7</v>
      </c>
      <c r="E835" s="37">
        <v>0.5</v>
      </c>
      <c r="F835" s="33">
        <f t="shared" si="70"/>
        <v>38</v>
      </c>
      <c r="G835" s="33">
        <f t="shared" si="71"/>
        <v>570</v>
      </c>
      <c r="H835" s="33">
        <v>0</v>
      </c>
      <c r="I835" s="53">
        <f t="shared" si="72"/>
        <v>0</v>
      </c>
    </row>
    <row r="836" spans="1:9" ht="18.75" x14ac:dyDescent="0.3">
      <c r="A836" s="17"/>
      <c r="B836" s="38" t="s">
        <v>372</v>
      </c>
      <c r="C836" s="37"/>
      <c r="D836" s="37">
        <v>10</v>
      </c>
      <c r="E836" s="37">
        <v>0.75</v>
      </c>
      <c r="F836" s="33">
        <f t="shared" si="70"/>
        <v>48</v>
      </c>
      <c r="G836" s="33">
        <f t="shared" si="71"/>
        <v>720</v>
      </c>
      <c r="H836" s="33">
        <v>0</v>
      </c>
      <c r="I836" s="53">
        <f t="shared" si="72"/>
        <v>0</v>
      </c>
    </row>
    <row r="837" spans="1:9" ht="18.75" x14ac:dyDescent="0.3">
      <c r="A837" s="17"/>
      <c r="B837" s="38" t="s">
        <v>371</v>
      </c>
      <c r="C837" s="37">
        <v>3</v>
      </c>
      <c r="D837" s="37">
        <v>7</v>
      </c>
      <c r="E837" s="37">
        <v>0.85</v>
      </c>
      <c r="F837" s="33">
        <f t="shared" si="70"/>
        <v>43</v>
      </c>
      <c r="G837" s="33">
        <f t="shared" si="71"/>
        <v>645</v>
      </c>
      <c r="H837" s="33">
        <v>0</v>
      </c>
      <c r="I837" s="53">
        <f t="shared" si="72"/>
        <v>0</v>
      </c>
    </row>
    <row r="838" spans="1:9" ht="18.75" x14ac:dyDescent="0.3">
      <c r="A838" s="17"/>
      <c r="B838" s="38" t="s">
        <v>370</v>
      </c>
      <c r="C838" s="37"/>
      <c r="D838" s="37">
        <v>9</v>
      </c>
      <c r="E838" s="37">
        <v>1</v>
      </c>
      <c r="F838" s="33">
        <f t="shared" ref="F838:F839" si="73">F828</f>
        <v>51</v>
      </c>
      <c r="G838" s="33">
        <f t="shared" si="71"/>
        <v>765</v>
      </c>
      <c r="H838" s="33">
        <v>0</v>
      </c>
      <c r="I838" s="53">
        <f t="shared" ref="I838" si="74">H838*G838</f>
        <v>0</v>
      </c>
    </row>
    <row r="839" spans="1:9" ht="19.5" thickBot="1" x14ac:dyDescent="0.35">
      <c r="A839" s="32"/>
      <c r="B839" s="38" t="s">
        <v>936</v>
      </c>
      <c r="C839" s="37">
        <v>4</v>
      </c>
      <c r="D839" s="37">
        <v>10</v>
      </c>
      <c r="E839" s="37">
        <v>2</v>
      </c>
      <c r="F839" s="33">
        <f t="shared" si="73"/>
        <v>72</v>
      </c>
      <c r="G839" s="33">
        <f t="shared" si="71"/>
        <v>1080</v>
      </c>
      <c r="H839" s="33">
        <v>0</v>
      </c>
      <c r="I839" s="53">
        <f t="shared" si="72"/>
        <v>0</v>
      </c>
    </row>
    <row r="840" spans="1:9" ht="18.75" x14ac:dyDescent="0.3">
      <c r="A840" s="22" t="s">
        <v>1100</v>
      </c>
      <c r="B840" s="19"/>
      <c r="C840" s="19"/>
      <c r="D840" s="19"/>
      <c r="E840" s="19"/>
      <c r="F840" s="19"/>
      <c r="G840" s="19"/>
      <c r="H840" s="19"/>
      <c r="I840" s="18"/>
    </row>
    <row r="841" spans="1:9" ht="18.75" x14ac:dyDescent="0.3">
      <c r="A841" s="17"/>
      <c r="B841" s="15"/>
      <c r="C841" s="15"/>
      <c r="D841" s="15"/>
      <c r="E841" s="15"/>
      <c r="F841" s="15"/>
      <c r="G841" s="15"/>
      <c r="H841" s="15"/>
      <c r="I841" s="14"/>
    </row>
    <row r="842" spans="1:9" ht="18.75" x14ac:dyDescent="0.3">
      <c r="A842" s="17"/>
      <c r="B842" s="54" t="s">
        <v>368</v>
      </c>
      <c r="C842" s="33">
        <v>1.5</v>
      </c>
      <c r="D842" s="33">
        <v>7</v>
      </c>
      <c r="E842" s="33">
        <v>0.2</v>
      </c>
      <c r="F842" s="33">
        <f>F822+4</f>
        <v>33</v>
      </c>
      <c r="G842" s="33">
        <f t="shared" ref="G842:G848" si="75">F842*15</f>
        <v>495</v>
      </c>
      <c r="H842" s="33">
        <v>0</v>
      </c>
      <c r="I842" s="53">
        <f t="shared" ref="I842:I849" si="76">H842*G842</f>
        <v>0</v>
      </c>
    </row>
    <row r="843" spans="1:9" ht="18.75" x14ac:dyDescent="0.3">
      <c r="A843" s="17"/>
      <c r="B843" s="54" t="s">
        <v>367</v>
      </c>
      <c r="C843" s="33">
        <v>2</v>
      </c>
      <c r="D843" s="33">
        <v>7</v>
      </c>
      <c r="E843" s="33">
        <v>0.35</v>
      </c>
      <c r="F843" s="33">
        <f>F823+4</f>
        <v>36</v>
      </c>
      <c r="G843" s="33">
        <f t="shared" si="75"/>
        <v>540</v>
      </c>
      <c r="H843" s="33">
        <v>0</v>
      </c>
      <c r="I843" s="53">
        <f t="shared" si="76"/>
        <v>0</v>
      </c>
    </row>
    <row r="844" spans="1:9" ht="18.75" x14ac:dyDescent="0.3">
      <c r="A844" s="17"/>
      <c r="B844" s="38" t="s">
        <v>366</v>
      </c>
      <c r="C844" s="37"/>
      <c r="D844" s="37">
        <v>10</v>
      </c>
      <c r="E844" s="37">
        <v>0.55000000000000004</v>
      </c>
      <c r="F844" s="33">
        <f>F824+4</f>
        <v>41</v>
      </c>
      <c r="G844" s="33">
        <f t="shared" si="75"/>
        <v>615</v>
      </c>
      <c r="H844" s="33">
        <v>0</v>
      </c>
      <c r="I844" s="53">
        <f t="shared" si="76"/>
        <v>0</v>
      </c>
    </row>
    <row r="845" spans="1:9" ht="18.75" x14ac:dyDescent="0.3">
      <c r="A845" s="17"/>
      <c r="B845" s="38" t="s">
        <v>365</v>
      </c>
      <c r="C845" s="37">
        <v>2.5</v>
      </c>
      <c r="D845" s="37">
        <v>7</v>
      </c>
      <c r="E845" s="37">
        <v>0.5</v>
      </c>
      <c r="F845" s="33">
        <f>F825+4</f>
        <v>42</v>
      </c>
      <c r="G845" s="33">
        <f t="shared" si="75"/>
        <v>630</v>
      </c>
      <c r="H845" s="33">
        <v>0</v>
      </c>
      <c r="I845" s="53">
        <f t="shared" si="76"/>
        <v>0</v>
      </c>
    </row>
    <row r="846" spans="1:9" ht="18.75" x14ac:dyDescent="0.3">
      <c r="A846" s="17"/>
      <c r="B846" s="38" t="s">
        <v>364</v>
      </c>
      <c r="C846" s="37"/>
      <c r="D846" s="37">
        <v>10</v>
      </c>
      <c r="E846" s="37">
        <v>0.75</v>
      </c>
      <c r="F846" s="33">
        <f>F826+5</f>
        <v>53</v>
      </c>
      <c r="G846" s="33">
        <f t="shared" si="75"/>
        <v>795</v>
      </c>
      <c r="H846" s="33">
        <v>0</v>
      </c>
      <c r="I846" s="53">
        <f t="shared" si="76"/>
        <v>0</v>
      </c>
    </row>
    <row r="847" spans="1:9" ht="18.75" x14ac:dyDescent="0.3">
      <c r="A847" s="17"/>
      <c r="B847" s="38" t="s">
        <v>363</v>
      </c>
      <c r="C847" s="37">
        <v>3</v>
      </c>
      <c r="D847" s="37">
        <v>7</v>
      </c>
      <c r="E847" s="37">
        <v>0.85</v>
      </c>
      <c r="F847" s="33">
        <f>F827+5</f>
        <v>48</v>
      </c>
      <c r="G847" s="33">
        <f t="shared" si="75"/>
        <v>720</v>
      </c>
      <c r="H847" s="33">
        <v>0</v>
      </c>
      <c r="I847" s="53">
        <f t="shared" si="76"/>
        <v>0</v>
      </c>
    </row>
    <row r="848" spans="1:9" ht="18.75" x14ac:dyDescent="0.3">
      <c r="A848" s="17"/>
      <c r="B848" s="38" t="s">
        <v>362</v>
      </c>
      <c r="C848" s="37"/>
      <c r="D848" s="37">
        <v>9</v>
      </c>
      <c r="E848" s="37">
        <v>1</v>
      </c>
      <c r="F848" s="33">
        <f>F828+5</f>
        <v>56</v>
      </c>
      <c r="G848" s="33">
        <f t="shared" si="75"/>
        <v>840</v>
      </c>
      <c r="H848" s="33">
        <v>0</v>
      </c>
      <c r="I848" s="53">
        <f t="shared" ref="I848" si="77">H848*G848</f>
        <v>0</v>
      </c>
    </row>
    <row r="849" spans="1:9" ht="19.5" thickBot="1" x14ac:dyDescent="0.35">
      <c r="A849" s="32"/>
      <c r="B849" s="38" t="s">
        <v>937</v>
      </c>
      <c r="C849" s="37">
        <v>4</v>
      </c>
      <c r="D849" s="37">
        <v>10</v>
      </c>
      <c r="E849" s="37">
        <v>2</v>
      </c>
      <c r="F849" s="33">
        <f>F839+5</f>
        <v>77</v>
      </c>
      <c r="G849" s="33">
        <f>F849*15</f>
        <v>1155</v>
      </c>
      <c r="H849" s="33">
        <v>0</v>
      </c>
      <c r="I849" s="53">
        <f t="shared" si="76"/>
        <v>0</v>
      </c>
    </row>
    <row r="850" spans="1:9" ht="18.75" x14ac:dyDescent="0.3">
      <c r="A850" s="22" t="s">
        <v>1101</v>
      </c>
      <c r="B850" s="19"/>
      <c r="C850" s="19"/>
      <c r="D850" s="19"/>
      <c r="E850" s="19"/>
      <c r="F850" s="19"/>
      <c r="G850" s="19"/>
      <c r="H850" s="19"/>
      <c r="I850" s="18"/>
    </row>
    <row r="851" spans="1:9" ht="18.75" x14ac:dyDescent="0.3">
      <c r="A851" s="17"/>
      <c r="B851" s="15"/>
      <c r="C851" s="15"/>
      <c r="D851" s="15"/>
      <c r="E851" s="15"/>
      <c r="F851" s="15"/>
      <c r="G851" s="15"/>
      <c r="H851" s="15"/>
      <c r="I851" s="14"/>
    </row>
    <row r="852" spans="1:9" ht="18.75" x14ac:dyDescent="0.3">
      <c r="A852" s="17"/>
      <c r="B852" s="54" t="s">
        <v>359</v>
      </c>
      <c r="C852" s="33">
        <v>1.5</v>
      </c>
      <c r="D852" s="33">
        <v>7</v>
      </c>
      <c r="E852" s="33">
        <v>0.2</v>
      </c>
      <c r="F852" s="33">
        <f>F842</f>
        <v>33</v>
      </c>
      <c r="G852" s="33">
        <f t="shared" ref="G852:G858" si="78">F852*15</f>
        <v>495</v>
      </c>
      <c r="H852" s="33">
        <v>0</v>
      </c>
      <c r="I852" s="53">
        <f t="shared" ref="I852:I858" si="79">H852*G852</f>
        <v>0</v>
      </c>
    </row>
    <row r="853" spans="1:9" ht="18.75" x14ac:dyDescent="0.3">
      <c r="A853" s="17"/>
      <c r="B853" s="54" t="s">
        <v>358</v>
      </c>
      <c r="C853" s="33">
        <v>2</v>
      </c>
      <c r="D853" s="33">
        <v>7</v>
      </c>
      <c r="E853" s="33">
        <v>0.35</v>
      </c>
      <c r="F853" s="33">
        <f>F843</f>
        <v>36</v>
      </c>
      <c r="G853" s="33">
        <f t="shared" si="78"/>
        <v>540</v>
      </c>
      <c r="H853" s="33">
        <v>0</v>
      </c>
      <c r="I853" s="53">
        <f t="shared" si="79"/>
        <v>0</v>
      </c>
    </row>
    <row r="854" spans="1:9" ht="18.75" x14ac:dyDescent="0.3">
      <c r="A854" s="17"/>
      <c r="B854" s="38" t="s">
        <v>357</v>
      </c>
      <c r="C854" s="37"/>
      <c r="D854" s="37">
        <v>10</v>
      </c>
      <c r="E854" s="37">
        <v>0.55000000000000004</v>
      </c>
      <c r="F854" s="33">
        <f>F844+1</f>
        <v>42</v>
      </c>
      <c r="G854" s="33">
        <f t="shared" si="78"/>
        <v>630</v>
      </c>
      <c r="H854" s="33">
        <v>0</v>
      </c>
      <c r="I854" s="53">
        <f t="shared" si="79"/>
        <v>0</v>
      </c>
    </row>
    <row r="855" spans="1:9" ht="18.75" x14ac:dyDescent="0.3">
      <c r="A855" s="17"/>
      <c r="B855" s="38" t="s">
        <v>356</v>
      </c>
      <c r="C855" s="37">
        <v>2.5</v>
      </c>
      <c r="D855" s="37">
        <v>7</v>
      </c>
      <c r="E855" s="37">
        <v>0.5</v>
      </c>
      <c r="F855" s="33">
        <f>F845+1</f>
        <v>43</v>
      </c>
      <c r="G855" s="33">
        <f t="shared" si="78"/>
        <v>645</v>
      </c>
      <c r="H855" s="33">
        <v>0</v>
      </c>
      <c r="I855" s="53">
        <f t="shared" si="79"/>
        <v>0</v>
      </c>
    </row>
    <row r="856" spans="1:9" ht="18.75" x14ac:dyDescent="0.3">
      <c r="A856" s="17"/>
      <c r="B856" s="38" t="s">
        <v>355</v>
      </c>
      <c r="C856" s="37"/>
      <c r="D856" s="37">
        <v>10</v>
      </c>
      <c r="E856" s="37">
        <v>0.75</v>
      </c>
      <c r="F856" s="33">
        <f>F846</f>
        <v>53</v>
      </c>
      <c r="G856" s="33">
        <f t="shared" si="78"/>
        <v>795</v>
      </c>
      <c r="H856" s="33">
        <v>0</v>
      </c>
      <c r="I856" s="53">
        <f t="shared" si="79"/>
        <v>0</v>
      </c>
    </row>
    <row r="857" spans="1:9" ht="18.75" x14ac:dyDescent="0.3">
      <c r="A857" s="17"/>
      <c r="B857" s="38" t="s">
        <v>354</v>
      </c>
      <c r="C857" s="37">
        <v>3</v>
      </c>
      <c r="D857" s="37">
        <v>7</v>
      </c>
      <c r="E857" s="37">
        <v>0.85</v>
      </c>
      <c r="F857" s="33">
        <f>F847</f>
        <v>48</v>
      </c>
      <c r="G857" s="33">
        <f t="shared" si="78"/>
        <v>720</v>
      </c>
      <c r="H857" s="33">
        <v>0</v>
      </c>
      <c r="I857" s="53">
        <f t="shared" si="79"/>
        <v>0</v>
      </c>
    </row>
    <row r="858" spans="1:9" ht="19.5" thickBot="1" x14ac:dyDescent="0.35">
      <c r="A858" s="32"/>
      <c r="B858" s="38" t="s">
        <v>353</v>
      </c>
      <c r="C858" s="37"/>
      <c r="D858" s="37">
        <v>9</v>
      </c>
      <c r="E858" s="37">
        <v>1</v>
      </c>
      <c r="F858" s="33">
        <f>F848</f>
        <v>56</v>
      </c>
      <c r="G858" s="33">
        <f t="shared" si="78"/>
        <v>840</v>
      </c>
      <c r="H858" s="33">
        <v>0</v>
      </c>
      <c r="I858" s="53">
        <f t="shared" si="79"/>
        <v>0</v>
      </c>
    </row>
    <row r="859" spans="1:9" ht="18.75" x14ac:dyDescent="0.3">
      <c r="A859" s="22" t="s">
        <v>240</v>
      </c>
      <c r="B859" s="19"/>
      <c r="C859" s="19"/>
      <c r="D859" s="19"/>
      <c r="E859" s="19"/>
      <c r="F859" s="19"/>
      <c r="G859" s="19"/>
      <c r="H859" s="19"/>
      <c r="I859" s="18"/>
    </row>
    <row r="860" spans="1:9" ht="18.75" x14ac:dyDescent="0.3">
      <c r="A860" s="17" t="s">
        <v>24</v>
      </c>
      <c r="B860" s="15"/>
      <c r="C860" s="15"/>
      <c r="D860" s="15"/>
      <c r="E860" s="15"/>
      <c r="F860" s="15"/>
      <c r="G860" s="15"/>
      <c r="H860" s="15"/>
      <c r="I860" s="14"/>
    </row>
    <row r="861" spans="1:9" ht="18.75" x14ac:dyDescent="0.3">
      <c r="A861" s="17"/>
      <c r="B861" s="54" t="s">
        <v>352</v>
      </c>
      <c r="C861" s="33">
        <v>2</v>
      </c>
      <c r="D861" s="33">
        <v>7</v>
      </c>
      <c r="E861" s="33">
        <v>0.35</v>
      </c>
      <c r="F861" s="33">
        <f t="shared" ref="F861:F866" si="80">F823+2</f>
        <v>34</v>
      </c>
      <c r="G861" s="33">
        <f t="shared" ref="G861:G866" si="81">F861*15</f>
        <v>510</v>
      </c>
      <c r="H861" s="33">
        <v>0</v>
      </c>
      <c r="I861" s="53">
        <f t="shared" ref="I861:I866" si="82">H861*G861</f>
        <v>0</v>
      </c>
    </row>
    <row r="862" spans="1:9" ht="18.75" x14ac:dyDescent="0.3">
      <c r="A862" s="17"/>
      <c r="B862" s="38" t="s">
        <v>351</v>
      </c>
      <c r="C862" s="37"/>
      <c r="D862" s="37">
        <v>10</v>
      </c>
      <c r="E862" s="37">
        <v>0.55000000000000004</v>
      </c>
      <c r="F862" s="33">
        <f t="shared" si="80"/>
        <v>39</v>
      </c>
      <c r="G862" s="33">
        <f t="shared" si="81"/>
        <v>585</v>
      </c>
      <c r="H862" s="33">
        <v>0</v>
      </c>
      <c r="I862" s="53">
        <f t="shared" si="82"/>
        <v>0</v>
      </c>
    </row>
    <row r="863" spans="1:9" ht="18.75" x14ac:dyDescent="0.3">
      <c r="A863" s="17"/>
      <c r="B863" s="38" t="s">
        <v>350</v>
      </c>
      <c r="C863" s="37">
        <v>2.5</v>
      </c>
      <c r="D863" s="37">
        <v>7</v>
      </c>
      <c r="E863" s="37">
        <v>0.5</v>
      </c>
      <c r="F863" s="33">
        <f t="shared" si="80"/>
        <v>40</v>
      </c>
      <c r="G863" s="33">
        <f t="shared" si="81"/>
        <v>600</v>
      </c>
      <c r="H863" s="33">
        <v>0</v>
      </c>
      <c r="I863" s="53">
        <f t="shared" si="82"/>
        <v>0</v>
      </c>
    </row>
    <row r="864" spans="1:9" ht="18.75" x14ac:dyDescent="0.3">
      <c r="A864" s="17"/>
      <c r="B864" s="38" t="s">
        <v>349</v>
      </c>
      <c r="C864" s="37"/>
      <c r="D864" s="37">
        <v>10</v>
      </c>
      <c r="E864" s="37">
        <v>0.75</v>
      </c>
      <c r="F864" s="33">
        <f t="shared" si="80"/>
        <v>50</v>
      </c>
      <c r="G864" s="33">
        <f t="shared" si="81"/>
        <v>750</v>
      </c>
      <c r="H864" s="33">
        <v>0</v>
      </c>
      <c r="I864" s="53">
        <f t="shared" si="82"/>
        <v>0</v>
      </c>
    </row>
    <row r="865" spans="1:9" ht="18.75" x14ac:dyDescent="0.3">
      <c r="A865" s="17"/>
      <c r="B865" s="38" t="s">
        <v>348</v>
      </c>
      <c r="C865" s="37">
        <v>3</v>
      </c>
      <c r="D865" s="37">
        <v>7</v>
      </c>
      <c r="E865" s="37">
        <v>0.85</v>
      </c>
      <c r="F865" s="33">
        <f t="shared" si="80"/>
        <v>45</v>
      </c>
      <c r="G865" s="33">
        <f t="shared" si="81"/>
        <v>675</v>
      </c>
      <c r="H865" s="33">
        <v>0</v>
      </c>
      <c r="I865" s="53">
        <f t="shared" si="82"/>
        <v>0</v>
      </c>
    </row>
    <row r="866" spans="1:9" ht="19.5" thickBot="1" x14ac:dyDescent="0.35">
      <c r="A866" s="32"/>
      <c r="B866" s="38" t="s">
        <v>347</v>
      </c>
      <c r="C866" s="37"/>
      <c r="D866" s="37">
        <v>9</v>
      </c>
      <c r="E866" s="37">
        <v>1</v>
      </c>
      <c r="F866" s="33">
        <f t="shared" si="80"/>
        <v>53</v>
      </c>
      <c r="G866" s="33">
        <f t="shared" si="81"/>
        <v>795</v>
      </c>
      <c r="H866" s="33">
        <v>0</v>
      </c>
      <c r="I866" s="53">
        <f t="shared" si="82"/>
        <v>0</v>
      </c>
    </row>
    <row r="867" spans="1:9" ht="18.75" x14ac:dyDescent="0.3">
      <c r="A867" s="22" t="s">
        <v>240</v>
      </c>
      <c r="B867" s="19"/>
      <c r="C867" s="19"/>
      <c r="D867" s="19"/>
      <c r="E867" s="19"/>
      <c r="F867" s="19"/>
      <c r="G867" s="19"/>
      <c r="H867" s="19"/>
      <c r="I867" s="18"/>
    </row>
    <row r="868" spans="1:9" ht="18.75" x14ac:dyDescent="0.3">
      <c r="A868" s="17" t="s">
        <v>21</v>
      </c>
      <c r="B868" s="15"/>
      <c r="C868" s="15"/>
      <c r="D868" s="15"/>
      <c r="E868" s="15"/>
      <c r="F868" s="15"/>
      <c r="G868" s="15"/>
      <c r="H868" s="15"/>
      <c r="I868" s="14"/>
    </row>
    <row r="869" spans="1:9" ht="18.75" x14ac:dyDescent="0.3">
      <c r="A869" s="17"/>
      <c r="B869" s="54" t="s">
        <v>346</v>
      </c>
      <c r="C869" s="33">
        <v>2</v>
      </c>
      <c r="D869" s="33">
        <v>7</v>
      </c>
      <c r="E869" s="33">
        <v>0.35</v>
      </c>
      <c r="F869" s="33">
        <f t="shared" ref="F869:F874" si="83">F861</f>
        <v>34</v>
      </c>
      <c r="G869" s="33">
        <f t="shared" ref="G869:G874" si="84">F869*15</f>
        <v>510</v>
      </c>
      <c r="H869" s="33">
        <v>0</v>
      </c>
      <c r="I869" s="53">
        <f t="shared" ref="I869:I874" si="85">H869*G869</f>
        <v>0</v>
      </c>
    </row>
    <row r="870" spans="1:9" ht="18.75" x14ac:dyDescent="0.3">
      <c r="A870" s="17"/>
      <c r="B870" s="38" t="s">
        <v>345</v>
      </c>
      <c r="C870" s="37"/>
      <c r="D870" s="37">
        <v>10</v>
      </c>
      <c r="E870" s="37">
        <v>0.55000000000000004</v>
      </c>
      <c r="F870" s="33">
        <f t="shared" si="83"/>
        <v>39</v>
      </c>
      <c r="G870" s="33">
        <f t="shared" si="84"/>
        <v>585</v>
      </c>
      <c r="H870" s="33">
        <v>0</v>
      </c>
      <c r="I870" s="53">
        <f t="shared" si="85"/>
        <v>0</v>
      </c>
    </row>
    <row r="871" spans="1:9" ht="18.75" x14ac:dyDescent="0.3">
      <c r="A871" s="17"/>
      <c r="B871" s="38" t="s">
        <v>344</v>
      </c>
      <c r="C871" s="37">
        <v>2.5</v>
      </c>
      <c r="D871" s="37">
        <v>7</v>
      </c>
      <c r="E871" s="37">
        <v>0.5</v>
      </c>
      <c r="F871" s="33">
        <f t="shared" si="83"/>
        <v>40</v>
      </c>
      <c r="G871" s="33">
        <f t="shared" si="84"/>
        <v>600</v>
      </c>
      <c r="H871" s="33">
        <v>0</v>
      </c>
      <c r="I871" s="53">
        <f t="shared" si="85"/>
        <v>0</v>
      </c>
    </row>
    <row r="872" spans="1:9" ht="18.75" x14ac:dyDescent="0.3">
      <c r="A872" s="17"/>
      <c r="B872" s="38" t="s">
        <v>343</v>
      </c>
      <c r="C872" s="37"/>
      <c r="D872" s="37">
        <v>10</v>
      </c>
      <c r="E872" s="37">
        <v>0.75</v>
      </c>
      <c r="F872" s="33">
        <f t="shared" si="83"/>
        <v>50</v>
      </c>
      <c r="G872" s="33">
        <f t="shared" si="84"/>
        <v>750</v>
      </c>
      <c r="H872" s="33">
        <v>0</v>
      </c>
      <c r="I872" s="53">
        <f t="shared" si="85"/>
        <v>0</v>
      </c>
    </row>
    <row r="873" spans="1:9" ht="18.75" x14ac:dyDescent="0.3">
      <c r="A873" s="17"/>
      <c r="B873" s="38" t="s">
        <v>342</v>
      </c>
      <c r="C873" s="37">
        <v>3</v>
      </c>
      <c r="D873" s="37">
        <v>7</v>
      </c>
      <c r="E873" s="37">
        <v>0.85</v>
      </c>
      <c r="F873" s="33">
        <f t="shared" si="83"/>
        <v>45</v>
      </c>
      <c r="G873" s="33">
        <f t="shared" si="84"/>
        <v>675</v>
      </c>
      <c r="H873" s="33">
        <v>0</v>
      </c>
      <c r="I873" s="53">
        <f t="shared" si="85"/>
        <v>0</v>
      </c>
    </row>
    <row r="874" spans="1:9" ht="19.5" thickBot="1" x14ac:dyDescent="0.35">
      <c r="A874" s="32"/>
      <c r="B874" s="38" t="s">
        <v>341</v>
      </c>
      <c r="C874" s="37"/>
      <c r="D874" s="37">
        <v>9</v>
      </c>
      <c r="E874" s="37">
        <v>1</v>
      </c>
      <c r="F874" s="33">
        <f t="shared" si="83"/>
        <v>53</v>
      </c>
      <c r="G874" s="33">
        <f t="shared" si="84"/>
        <v>795</v>
      </c>
      <c r="H874" s="33">
        <v>0</v>
      </c>
      <c r="I874" s="53">
        <f t="shared" si="85"/>
        <v>0</v>
      </c>
    </row>
    <row r="875" spans="1:9" ht="18.75" x14ac:dyDescent="0.3">
      <c r="A875" s="22" t="s">
        <v>240</v>
      </c>
      <c r="B875" s="19"/>
      <c r="C875" s="19"/>
      <c r="D875" s="19"/>
      <c r="E875" s="19"/>
      <c r="F875" s="19"/>
      <c r="G875" s="19"/>
      <c r="H875" s="19"/>
      <c r="I875" s="18"/>
    </row>
    <row r="876" spans="1:9" ht="18.75" x14ac:dyDescent="0.3">
      <c r="A876" s="17" t="s">
        <v>17</v>
      </c>
      <c r="B876" s="15"/>
      <c r="C876" s="15"/>
      <c r="D876" s="15"/>
      <c r="E876" s="15"/>
      <c r="F876" s="15"/>
      <c r="G876" s="15"/>
      <c r="H876" s="15"/>
      <c r="I876" s="14"/>
    </row>
    <row r="877" spans="1:9" ht="18.75" x14ac:dyDescent="0.3">
      <c r="A877" s="17"/>
      <c r="B877" s="34" t="s">
        <v>340</v>
      </c>
      <c r="C877" s="33">
        <v>2</v>
      </c>
      <c r="D877" s="33">
        <v>7</v>
      </c>
      <c r="E877" s="33">
        <v>0.35</v>
      </c>
      <c r="F877" s="33">
        <f t="shared" ref="F877:F882" si="86">F861</f>
        <v>34</v>
      </c>
      <c r="G877" s="33">
        <f t="shared" ref="G877:G882" si="87">F877*15</f>
        <v>510</v>
      </c>
      <c r="H877" s="33">
        <v>0</v>
      </c>
      <c r="I877" s="53">
        <f t="shared" ref="I877:I882" si="88">H877*G877</f>
        <v>0</v>
      </c>
    </row>
    <row r="878" spans="1:9" ht="18.75" x14ac:dyDescent="0.3">
      <c r="A878" s="17"/>
      <c r="B878" s="26" t="s">
        <v>339</v>
      </c>
      <c r="C878" s="37"/>
      <c r="D878" s="37">
        <v>10</v>
      </c>
      <c r="E878" s="37">
        <v>0.55000000000000004</v>
      </c>
      <c r="F878" s="33">
        <f t="shared" si="86"/>
        <v>39</v>
      </c>
      <c r="G878" s="33">
        <f t="shared" si="87"/>
        <v>585</v>
      </c>
      <c r="H878" s="33">
        <v>0</v>
      </c>
      <c r="I878" s="53">
        <f t="shared" si="88"/>
        <v>0</v>
      </c>
    </row>
    <row r="879" spans="1:9" ht="18.75" x14ac:dyDescent="0.3">
      <c r="A879" s="17"/>
      <c r="B879" s="26" t="s">
        <v>338</v>
      </c>
      <c r="C879" s="37">
        <v>2.5</v>
      </c>
      <c r="D879" s="37">
        <v>7</v>
      </c>
      <c r="E879" s="37">
        <v>0.5</v>
      </c>
      <c r="F879" s="33">
        <f t="shared" si="86"/>
        <v>40</v>
      </c>
      <c r="G879" s="33">
        <f t="shared" si="87"/>
        <v>600</v>
      </c>
      <c r="H879" s="33">
        <v>0</v>
      </c>
      <c r="I879" s="53">
        <f t="shared" si="88"/>
        <v>0</v>
      </c>
    </row>
    <row r="880" spans="1:9" ht="18.75" x14ac:dyDescent="0.3">
      <c r="A880" s="17"/>
      <c r="B880" s="26" t="s">
        <v>337</v>
      </c>
      <c r="C880" s="37"/>
      <c r="D880" s="37">
        <v>10</v>
      </c>
      <c r="E880" s="37">
        <v>0.75</v>
      </c>
      <c r="F880" s="33">
        <f t="shared" si="86"/>
        <v>50</v>
      </c>
      <c r="G880" s="33">
        <f t="shared" si="87"/>
        <v>750</v>
      </c>
      <c r="H880" s="33">
        <v>0</v>
      </c>
      <c r="I880" s="53">
        <f t="shared" si="88"/>
        <v>0</v>
      </c>
    </row>
    <row r="881" spans="1:9" ht="18.75" x14ac:dyDescent="0.3">
      <c r="A881" s="17"/>
      <c r="B881" s="26" t="s">
        <v>336</v>
      </c>
      <c r="C881" s="37">
        <v>3</v>
      </c>
      <c r="D881" s="37">
        <v>7</v>
      </c>
      <c r="E881" s="37">
        <v>0.85</v>
      </c>
      <c r="F881" s="33">
        <f t="shared" si="86"/>
        <v>45</v>
      </c>
      <c r="G881" s="33">
        <f t="shared" si="87"/>
        <v>675</v>
      </c>
      <c r="H881" s="33">
        <v>0</v>
      </c>
      <c r="I881" s="53">
        <f t="shared" si="88"/>
        <v>0</v>
      </c>
    </row>
    <row r="882" spans="1:9" ht="19.5" thickBot="1" x14ac:dyDescent="0.35">
      <c r="A882" s="32"/>
      <c r="B882" s="26" t="s">
        <v>335</v>
      </c>
      <c r="C882" s="28"/>
      <c r="D882" s="37">
        <v>9</v>
      </c>
      <c r="E882" s="37">
        <v>1</v>
      </c>
      <c r="F882" s="33">
        <f t="shared" si="86"/>
        <v>53</v>
      </c>
      <c r="G882" s="33">
        <f t="shared" si="87"/>
        <v>795</v>
      </c>
      <c r="H882" s="33">
        <v>0</v>
      </c>
      <c r="I882" s="53">
        <f t="shared" si="88"/>
        <v>0</v>
      </c>
    </row>
    <row r="883" spans="1:9" ht="18.75" x14ac:dyDescent="0.3">
      <c r="A883" s="22" t="s">
        <v>312</v>
      </c>
      <c r="B883" s="19"/>
      <c r="C883" s="19"/>
      <c r="D883" s="19"/>
      <c r="E883" s="19"/>
      <c r="F883" s="19"/>
      <c r="G883" s="19"/>
      <c r="H883" s="19"/>
      <c r="I883" s="18"/>
    </row>
    <row r="884" spans="1:9" ht="18.75" x14ac:dyDescent="0.3">
      <c r="A884" s="17" t="s">
        <v>334</v>
      </c>
      <c r="B884" s="15"/>
      <c r="C884" s="15"/>
      <c r="D884" s="15"/>
      <c r="E884" s="15"/>
      <c r="F884" s="15"/>
      <c r="G884" s="15"/>
      <c r="H884" s="15"/>
      <c r="I884" s="14"/>
    </row>
    <row r="885" spans="1:9" ht="18.75" x14ac:dyDescent="0.3">
      <c r="A885" s="17"/>
      <c r="B885" s="15"/>
      <c r="C885" s="15"/>
      <c r="D885" s="15"/>
      <c r="E885" s="15"/>
      <c r="F885" s="15"/>
      <c r="G885" s="15"/>
      <c r="H885" s="15"/>
      <c r="I885" s="14"/>
    </row>
    <row r="886" spans="1:9" ht="18.75" x14ac:dyDescent="0.3">
      <c r="A886" s="17"/>
      <c r="B886" s="54" t="s">
        <v>333</v>
      </c>
      <c r="C886" s="33">
        <v>2</v>
      </c>
      <c r="D886" s="33">
        <v>10</v>
      </c>
      <c r="E886" s="33">
        <v>0.55000000000000004</v>
      </c>
      <c r="F886" s="33">
        <f>F824+8</f>
        <v>45</v>
      </c>
      <c r="G886" s="33">
        <f>F886*15</f>
        <v>675</v>
      </c>
      <c r="H886" s="33">
        <v>0</v>
      </c>
      <c r="I886" s="53">
        <f>H886*G886</f>
        <v>0</v>
      </c>
    </row>
    <row r="887" spans="1:9" ht="18.75" x14ac:dyDescent="0.3">
      <c r="A887" s="17"/>
      <c r="B887" s="54" t="s">
        <v>332</v>
      </c>
      <c r="C887" s="33">
        <v>2.5</v>
      </c>
      <c r="D887" s="33">
        <v>10</v>
      </c>
      <c r="E887" s="33">
        <v>0.75</v>
      </c>
      <c r="F887" s="33">
        <f>F826+8</f>
        <v>56</v>
      </c>
      <c r="G887" s="33">
        <f>F887*15</f>
        <v>840</v>
      </c>
      <c r="H887" s="33">
        <v>0</v>
      </c>
      <c r="I887" s="53">
        <f>H887*G887</f>
        <v>0</v>
      </c>
    </row>
    <row r="888" spans="1:9" ht="18.75" x14ac:dyDescent="0.3">
      <c r="A888" s="17"/>
      <c r="B888" s="38" t="s">
        <v>331</v>
      </c>
      <c r="C888" s="37">
        <v>3</v>
      </c>
      <c r="D888" s="37">
        <v>7</v>
      </c>
      <c r="E888" s="37">
        <v>0.85</v>
      </c>
      <c r="F888" s="33">
        <f>F827+8</f>
        <v>51</v>
      </c>
      <c r="G888" s="33">
        <f>F888*15</f>
        <v>765</v>
      </c>
      <c r="H888" s="33">
        <v>0</v>
      </c>
      <c r="I888" s="53">
        <f>H888*G888</f>
        <v>0</v>
      </c>
    </row>
    <row r="889" spans="1:9" ht="19.5" thickBot="1" x14ac:dyDescent="0.35">
      <c r="A889" s="32"/>
      <c r="B889" s="38" t="s">
        <v>330</v>
      </c>
      <c r="C889" s="37"/>
      <c r="D889" s="37">
        <v>9</v>
      </c>
      <c r="E889" s="37">
        <v>1</v>
      </c>
      <c r="F889" s="33">
        <f>F828+8</f>
        <v>59</v>
      </c>
      <c r="G889" s="33">
        <f>F889*15</f>
        <v>885</v>
      </c>
      <c r="H889" s="33">
        <v>0</v>
      </c>
      <c r="I889" s="53">
        <f>H889*G889</f>
        <v>0</v>
      </c>
    </row>
    <row r="890" spans="1:9" ht="18.75" x14ac:dyDescent="0.3">
      <c r="A890" s="22" t="s">
        <v>312</v>
      </c>
      <c r="B890" s="19"/>
      <c r="C890" s="19"/>
      <c r="D890" s="19"/>
      <c r="E890" s="19"/>
      <c r="F890" s="19"/>
      <c r="G890" s="19"/>
      <c r="H890" s="19"/>
      <c r="I890" s="18"/>
    </row>
    <row r="891" spans="1:9" ht="18.75" x14ac:dyDescent="0.3">
      <c r="A891" s="17" t="s">
        <v>329</v>
      </c>
      <c r="B891" s="15"/>
      <c r="C891" s="15"/>
      <c r="D891" s="15"/>
      <c r="E891" s="15"/>
      <c r="F891" s="15"/>
      <c r="G891" s="15"/>
      <c r="H891" s="15"/>
      <c r="I891" s="14"/>
    </row>
    <row r="892" spans="1:9" ht="18.75" x14ac:dyDescent="0.3">
      <c r="A892" s="17"/>
      <c r="B892" s="15"/>
      <c r="C892" s="15"/>
      <c r="D892" s="15"/>
      <c r="E892" s="15"/>
      <c r="F892" s="15"/>
      <c r="G892" s="15"/>
      <c r="H892" s="15"/>
      <c r="I892" s="14"/>
    </row>
    <row r="893" spans="1:9" ht="18.75" x14ac:dyDescent="0.3">
      <c r="A893" s="17"/>
      <c r="B893" s="54" t="s">
        <v>328</v>
      </c>
      <c r="C893" s="33">
        <v>2</v>
      </c>
      <c r="D893" s="33">
        <v>10</v>
      </c>
      <c r="E893" s="33">
        <v>0.55000000000000004</v>
      </c>
      <c r="F893" s="33">
        <f>F886</f>
        <v>45</v>
      </c>
      <c r="G893" s="33">
        <f>F893*15</f>
        <v>675</v>
      </c>
      <c r="H893" s="33">
        <v>0</v>
      </c>
      <c r="I893" s="53">
        <f>H893*G893</f>
        <v>0</v>
      </c>
    </row>
    <row r="894" spans="1:9" ht="18.75" x14ac:dyDescent="0.3">
      <c r="A894" s="17"/>
      <c r="B894" s="54" t="s">
        <v>327</v>
      </c>
      <c r="C894" s="33">
        <v>2.5</v>
      </c>
      <c r="D894" s="33">
        <v>10</v>
      </c>
      <c r="E894" s="33">
        <v>0.75</v>
      </c>
      <c r="F894" s="33">
        <f>F887</f>
        <v>56</v>
      </c>
      <c r="G894" s="33">
        <f>F894*15</f>
        <v>840</v>
      </c>
      <c r="H894" s="33">
        <v>0</v>
      </c>
      <c r="I894" s="53">
        <f>H894*G894</f>
        <v>0</v>
      </c>
    </row>
    <row r="895" spans="1:9" ht="18.75" x14ac:dyDescent="0.3">
      <c r="A895" s="17"/>
      <c r="B895" s="38" t="s">
        <v>326</v>
      </c>
      <c r="C895" s="37">
        <v>3</v>
      </c>
      <c r="D895" s="37">
        <v>7</v>
      </c>
      <c r="E895" s="37">
        <v>0.85</v>
      </c>
      <c r="F895" s="33">
        <f>F888</f>
        <v>51</v>
      </c>
      <c r="G895" s="33">
        <f>F895*15</f>
        <v>765</v>
      </c>
      <c r="H895" s="33">
        <v>0</v>
      </c>
      <c r="I895" s="53">
        <f>H895*G895</f>
        <v>0</v>
      </c>
    </row>
    <row r="896" spans="1:9" ht="19.5" thickBot="1" x14ac:dyDescent="0.35">
      <c r="A896" s="32"/>
      <c r="B896" s="38" t="s">
        <v>325</v>
      </c>
      <c r="C896" s="37"/>
      <c r="D896" s="37">
        <v>9</v>
      </c>
      <c r="E896" s="37">
        <v>1</v>
      </c>
      <c r="F896" s="33">
        <f>F889</f>
        <v>59</v>
      </c>
      <c r="G896" s="33">
        <f>F896*15</f>
        <v>885</v>
      </c>
      <c r="H896" s="33">
        <v>0</v>
      </c>
      <c r="I896" s="53">
        <f>H896*G896</f>
        <v>0</v>
      </c>
    </row>
    <row r="897" spans="1:9" ht="18.75" x14ac:dyDescent="0.3">
      <c r="A897" s="22" t="s">
        <v>312</v>
      </c>
      <c r="B897" s="19"/>
      <c r="C897" s="19"/>
      <c r="D897" s="19"/>
      <c r="E897" s="19"/>
      <c r="F897" s="19"/>
      <c r="G897" s="19"/>
      <c r="H897" s="19"/>
      <c r="I897" s="18"/>
    </row>
    <row r="898" spans="1:9" ht="18.75" x14ac:dyDescent="0.3">
      <c r="A898" s="17" t="s">
        <v>324</v>
      </c>
      <c r="B898" s="15"/>
      <c r="C898" s="15"/>
      <c r="D898" s="15"/>
      <c r="E898" s="15"/>
      <c r="F898" s="15"/>
      <c r="G898" s="15"/>
      <c r="H898" s="15"/>
      <c r="I898" s="14"/>
    </row>
    <row r="899" spans="1:9" ht="18.75" x14ac:dyDescent="0.3">
      <c r="A899" s="17"/>
      <c r="B899" s="15"/>
      <c r="C899" s="15"/>
      <c r="D899" s="15"/>
      <c r="E899" s="15"/>
      <c r="F899" s="15"/>
      <c r="G899" s="15"/>
      <c r="H899" s="15"/>
      <c r="I899" s="14"/>
    </row>
    <row r="900" spans="1:9" ht="18.75" x14ac:dyDescent="0.3">
      <c r="A900" s="17"/>
      <c r="B900" s="54" t="s">
        <v>323</v>
      </c>
      <c r="C900" s="33">
        <v>2</v>
      </c>
      <c r="D900" s="33">
        <v>10</v>
      </c>
      <c r="E900" s="33">
        <v>0.55000000000000004</v>
      </c>
      <c r="F900" s="33">
        <f>F886</f>
        <v>45</v>
      </c>
      <c r="G900" s="33">
        <f>F900*15</f>
        <v>675</v>
      </c>
      <c r="H900" s="33">
        <v>0</v>
      </c>
      <c r="I900" s="53">
        <f>H900*G900</f>
        <v>0</v>
      </c>
    </row>
    <row r="901" spans="1:9" ht="18.75" x14ac:dyDescent="0.3">
      <c r="A901" s="17"/>
      <c r="B901" s="54" t="s">
        <v>322</v>
      </c>
      <c r="C901" s="33">
        <v>2.5</v>
      </c>
      <c r="D901" s="33">
        <v>10</v>
      </c>
      <c r="E901" s="33">
        <v>0.75</v>
      </c>
      <c r="F901" s="33">
        <f>F887</f>
        <v>56</v>
      </c>
      <c r="G901" s="33">
        <f>F901*15</f>
        <v>840</v>
      </c>
      <c r="H901" s="33">
        <v>0</v>
      </c>
      <c r="I901" s="53">
        <f>H901*G901</f>
        <v>0</v>
      </c>
    </row>
    <row r="902" spans="1:9" ht="18.75" x14ac:dyDescent="0.3">
      <c r="A902" s="17"/>
      <c r="B902" s="38" t="s">
        <v>321</v>
      </c>
      <c r="C902" s="37">
        <v>3</v>
      </c>
      <c r="D902" s="37">
        <v>7</v>
      </c>
      <c r="E902" s="37">
        <v>0.85</v>
      </c>
      <c r="F902" s="33">
        <f>F888</f>
        <v>51</v>
      </c>
      <c r="G902" s="33">
        <f>F902*15</f>
        <v>765</v>
      </c>
      <c r="H902" s="33">
        <v>0</v>
      </c>
      <c r="I902" s="53">
        <f>H902*G902</f>
        <v>0</v>
      </c>
    </row>
    <row r="903" spans="1:9" ht="19.5" thickBot="1" x14ac:dyDescent="0.35">
      <c r="A903" s="32"/>
      <c r="B903" s="38" t="s">
        <v>320</v>
      </c>
      <c r="C903" s="37"/>
      <c r="D903" s="37">
        <v>9</v>
      </c>
      <c r="E903" s="37">
        <v>1</v>
      </c>
      <c r="F903" s="33">
        <f>F889</f>
        <v>59</v>
      </c>
      <c r="G903" s="33">
        <f>F903*15</f>
        <v>885</v>
      </c>
      <c r="H903" s="33">
        <v>0</v>
      </c>
      <c r="I903" s="53">
        <f>H903*G903</f>
        <v>0</v>
      </c>
    </row>
    <row r="904" spans="1:9" ht="18.75" x14ac:dyDescent="0.3">
      <c r="A904" s="22" t="s">
        <v>312</v>
      </c>
      <c r="B904" s="19"/>
      <c r="C904" s="19"/>
      <c r="D904" s="19"/>
      <c r="E904" s="19"/>
      <c r="F904" s="19"/>
      <c r="G904" s="19"/>
      <c r="H904" s="19"/>
      <c r="I904" s="18"/>
    </row>
    <row r="905" spans="1:9" ht="18.75" x14ac:dyDescent="0.3">
      <c r="A905" s="17" t="s">
        <v>319</v>
      </c>
      <c r="B905" s="15"/>
      <c r="C905" s="15"/>
      <c r="D905" s="15"/>
      <c r="E905" s="15"/>
      <c r="F905" s="15"/>
      <c r="G905" s="15"/>
      <c r="H905" s="15"/>
      <c r="I905" s="14"/>
    </row>
    <row r="906" spans="1:9" ht="18.75" x14ac:dyDescent="0.3">
      <c r="A906" s="17"/>
      <c r="B906" s="15"/>
      <c r="C906" s="15"/>
      <c r="D906" s="15"/>
      <c r="E906" s="15"/>
      <c r="F906" s="15"/>
      <c r="G906" s="15"/>
      <c r="H906" s="15"/>
      <c r="I906" s="14"/>
    </row>
    <row r="907" spans="1:9" ht="18.75" x14ac:dyDescent="0.3">
      <c r="A907" s="17"/>
      <c r="B907" s="54" t="s">
        <v>318</v>
      </c>
      <c r="C907" s="33">
        <v>2</v>
      </c>
      <c r="D907" s="33">
        <v>10</v>
      </c>
      <c r="E907" s="33">
        <v>0.55000000000000004</v>
      </c>
      <c r="F907" s="33">
        <f>F824+6</f>
        <v>43</v>
      </c>
      <c r="G907" s="33">
        <f>F907*15</f>
        <v>645</v>
      </c>
      <c r="H907" s="33">
        <v>0</v>
      </c>
      <c r="I907" s="53">
        <f>H907*G907</f>
        <v>0</v>
      </c>
    </row>
    <row r="908" spans="1:9" ht="18.75" x14ac:dyDescent="0.3">
      <c r="A908" s="17"/>
      <c r="B908" s="54" t="s">
        <v>317</v>
      </c>
      <c r="C908" s="33">
        <v>2.5</v>
      </c>
      <c r="D908" s="33">
        <v>10</v>
      </c>
      <c r="E908" s="33">
        <v>0.75</v>
      </c>
      <c r="F908" s="33">
        <f>F826+6</f>
        <v>54</v>
      </c>
      <c r="G908" s="33">
        <f>F908*15</f>
        <v>810</v>
      </c>
      <c r="H908" s="33">
        <v>0</v>
      </c>
      <c r="I908" s="53">
        <f>H908*G908</f>
        <v>0</v>
      </c>
    </row>
    <row r="909" spans="1:9" ht="19.5" thickBot="1" x14ac:dyDescent="0.35">
      <c r="A909" s="32"/>
      <c r="B909" s="38" t="s">
        <v>316</v>
      </c>
      <c r="C909" s="37">
        <v>3</v>
      </c>
      <c r="D909" s="37">
        <v>7</v>
      </c>
      <c r="E909" s="37">
        <v>0.85</v>
      </c>
      <c r="F909" s="33">
        <f>F827+6</f>
        <v>49</v>
      </c>
      <c r="G909" s="33">
        <f>F909*15</f>
        <v>735</v>
      </c>
      <c r="H909" s="33">
        <v>0</v>
      </c>
      <c r="I909" s="53">
        <f>H909*G909</f>
        <v>0</v>
      </c>
    </row>
    <row r="910" spans="1:9" ht="18.75" x14ac:dyDescent="0.3">
      <c r="A910" s="22" t="s">
        <v>312</v>
      </c>
      <c r="B910" s="19"/>
      <c r="C910" s="19"/>
      <c r="D910" s="19"/>
      <c r="E910" s="19"/>
      <c r="F910" s="19"/>
      <c r="G910" s="19"/>
      <c r="H910" s="19"/>
      <c r="I910" s="18"/>
    </row>
    <row r="911" spans="1:9" ht="18.75" x14ac:dyDescent="0.3">
      <c r="A911" s="17" t="s">
        <v>21</v>
      </c>
      <c r="B911" s="15"/>
      <c r="C911" s="15"/>
      <c r="D911" s="15"/>
      <c r="E911" s="15"/>
      <c r="F911" s="15"/>
      <c r="G911" s="15"/>
      <c r="H911" s="15"/>
      <c r="I911" s="14"/>
    </row>
    <row r="912" spans="1:9" ht="18.75" x14ac:dyDescent="0.3">
      <c r="A912" s="17"/>
      <c r="B912" s="15"/>
      <c r="C912" s="15"/>
      <c r="D912" s="15"/>
      <c r="E912" s="15"/>
      <c r="F912" s="15"/>
      <c r="G912" s="15"/>
      <c r="H912" s="15"/>
      <c r="I912" s="14"/>
    </row>
    <row r="913" spans="1:9" ht="18.75" x14ac:dyDescent="0.3">
      <c r="A913" s="17"/>
      <c r="B913" s="54" t="s">
        <v>315</v>
      </c>
      <c r="C913" s="33">
        <v>2</v>
      </c>
      <c r="D913" s="33">
        <v>10</v>
      </c>
      <c r="E913" s="33">
        <v>0.55000000000000004</v>
      </c>
      <c r="F913" s="33">
        <f>F907</f>
        <v>43</v>
      </c>
      <c r="G913" s="33">
        <f>F913*15</f>
        <v>645</v>
      </c>
      <c r="H913" s="33">
        <v>0</v>
      </c>
      <c r="I913" s="53">
        <f>H913*G913</f>
        <v>0</v>
      </c>
    </row>
    <row r="914" spans="1:9" ht="18.75" x14ac:dyDescent="0.3">
      <c r="A914" s="17"/>
      <c r="B914" s="54" t="s">
        <v>314</v>
      </c>
      <c r="C914" s="33">
        <v>2.5</v>
      </c>
      <c r="D914" s="33">
        <v>10</v>
      </c>
      <c r="E914" s="33">
        <v>0.75</v>
      </c>
      <c r="F914" s="33">
        <f>F908</f>
        <v>54</v>
      </c>
      <c r="G914" s="33">
        <f>F914*15</f>
        <v>810</v>
      </c>
      <c r="H914" s="33">
        <v>0</v>
      </c>
      <c r="I914" s="53">
        <f>H914*G914</f>
        <v>0</v>
      </c>
    </row>
    <row r="915" spans="1:9" ht="19.5" thickBot="1" x14ac:dyDescent="0.35">
      <c r="A915" s="32"/>
      <c r="B915" s="38" t="s">
        <v>313</v>
      </c>
      <c r="C915" s="37">
        <v>3</v>
      </c>
      <c r="D915" s="37">
        <v>7</v>
      </c>
      <c r="E915" s="37">
        <v>0.85</v>
      </c>
      <c r="F915" s="33">
        <f>F909</f>
        <v>49</v>
      </c>
      <c r="G915" s="33">
        <f>F915*15</f>
        <v>735</v>
      </c>
      <c r="H915" s="33">
        <v>0</v>
      </c>
      <c r="I915" s="53">
        <f>H915*G915</f>
        <v>0</v>
      </c>
    </row>
    <row r="916" spans="1:9" ht="18.75" x14ac:dyDescent="0.3">
      <c r="A916" s="22" t="s">
        <v>312</v>
      </c>
      <c r="B916" s="19"/>
      <c r="C916" s="19"/>
      <c r="D916" s="19"/>
      <c r="E916" s="19"/>
      <c r="F916" s="19"/>
      <c r="G916" s="19"/>
      <c r="H916" s="19"/>
      <c r="I916" s="18"/>
    </row>
    <row r="917" spans="1:9" ht="18.75" x14ac:dyDescent="0.3">
      <c r="A917" s="17" t="s">
        <v>117</v>
      </c>
      <c r="B917" s="15"/>
      <c r="C917" s="15"/>
      <c r="D917" s="15"/>
      <c r="E917" s="15"/>
      <c r="F917" s="15"/>
      <c r="G917" s="15"/>
      <c r="H917" s="15"/>
      <c r="I917" s="14"/>
    </row>
    <row r="918" spans="1:9" ht="18.75" x14ac:dyDescent="0.3">
      <c r="A918" s="17"/>
      <c r="B918" s="15"/>
      <c r="C918" s="15"/>
      <c r="D918" s="15"/>
      <c r="E918" s="15"/>
      <c r="F918" s="15"/>
      <c r="G918" s="15"/>
      <c r="H918" s="15"/>
      <c r="I918" s="14"/>
    </row>
    <row r="919" spans="1:9" ht="18.75" x14ac:dyDescent="0.3">
      <c r="A919" s="17"/>
      <c r="B919" s="54" t="s">
        <v>311</v>
      </c>
      <c r="C919" s="33">
        <v>2</v>
      </c>
      <c r="D919" s="33">
        <v>10</v>
      </c>
      <c r="E919" s="33">
        <v>0.55000000000000004</v>
      </c>
      <c r="F919" s="33">
        <f>F907</f>
        <v>43</v>
      </c>
      <c r="G919" s="33">
        <f>F919*15</f>
        <v>645</v>
      </c>
      <c r="H919" s="33">
        <v>0</v>
      </c>
      <c r="I919" s="53">
        <f>H919*G919</f>
        <v>0</v>
      </c>
    </row>
    <row r="920" spans="1:9" ht="18.75" x14ac:dyDescent="0.3">
      <c r="A920" s="17"/>
      <c r="B920" s="54" t="s">
        <v>310</v>
      </c>
      <c r="C920" s="33">
        <v>2.5</v>
      </c>
      <c r="D920" s="33">
        <v>10</v>
      </c>
      <c r="E920" s="33">
        <v>0.75</v>
      </c>
      <c r="F920" s="33">
        <f>F908</f>
        <v>54</v>
      </c>
      <c r="G920" s="33">
        <f>F920*15</f>
        <v>810</v>
      </c>
      <c r="H920" s="33">
        <v>0</v>
      </c>
      <c r="I920" s="53">
        <f>H920*G920</f>
        <v>0</v>
      </c>
    </row>
    <row r="921" spans="1:9" ht="19.5" thickBot="1" x14ac:dyDescent="0.35">
      <c r="A921" s="32"/>
      <c r="B921" s="38" t="s">
        <v>309</v>
      </c>
      <c r="C921" s="37">
        <v>3</v>
      </c>
      <c r="D921" s="37">
        <v>7</v>
      </c>
      <c r="E921" s="37">
        <v>0.85</v>
      </c>
      <c r="F921" s="33">
        <f>F909</f>
        <v>49</v>
      </c>
      <c r="G921" s="33">
        <f>F921*15</f>
        <v>735</v>
      </c>
      <c r="H921" s="33">
        <v>0</v>
      </c>
      <c r="I921" s="53">
        <f>H921*G921</f>
        <v>0</v>
      </c>
    </row>
    <row r="922" spans="1:9" ht="18.75" x14ac:dyDescent="0.3">
      <c r="A922" s="22" t="s">
        <v>308</v>
      </c>
      <c r="B922" s="19"/>
      <c r="C922" s="19"/>
      <c r="D922" s="19"/>
      <c r="E922" s="19"/>
      <c r="F922" s="19"/>
      <c r="G922" s="19"/>
      <c r="H922" s="19"/>
      <c r="I922" s="18"/>
    </row>
    <row r="923" spans="1:9" ht="18.75" x14ac:dyDescent="0.3">
      <c r="A923" s="17" t="s">
        <v>17</v>
      </c>
      <c r="B923" s="15"/>
      <c r="C923" s="15"/>
      <c r="D923" s="15"/>
      <c r="E923" s="15"/>
      <c r="F923" s="15"/>
      <c r="G923" s="15"/>
      <c r="H923" s="15"/>
      <c r="I923" s="14"/>
    </row>
    <row r="924" spans="1:9" ht="18.75" x14ac:dyDescent="0.3">
      <c r="A924" s="17"/>
      <c r="B924" s="15"/>
      <c r="C924" s="15"/>
      <c r="D924" s="15"/>
      <c r="E924" s="15"/>
      <c r="F924" s="15"/>
      <c r="G924" s="15"/>
      <c r="H924" s="15"/>
      <c r="I924" s="14"/>
    </row>
    <row r="925" spans="1:9" ht="18.75" x14ac:dyDescent="0.3">
      <c r="A925" s="17"/>
      <c r="B925" s="54" t="s">
        <v>307</v>
      </c>
      <c r="C925" s="33">
        <v>2</v>
      </c>
      <c r="D925" s="33">
        <v>10</v>
      </c>
      <c r="E925" s="33">
        <v>0.55000000000000004</v>
      </c>
      <c r="F925" s="33">
        <f>F919-1</f>
        <v>42</v>
      </c>
      <c r="G925" s="33">
        <f>F925*15</f>
        <v>630</v>
      </c>
      <c r="H925" s="33">
        <v>0</v>
      </c>
      <c r="I925" s="53">
        <f>H925*G925</f>
        <v>0</v>
      </c>
    </row>
    <row r="926" spans="1:9" ht="18.75" x14ac:dyDescent="0.3">
      <c r="A926" s="17"/>
      <c r="B926" s="54" t="s">
        <v>306</v>
      </c>
      <c r="C926" s="33">
        <v>2.5</v>
      </c>
      <c r="D926" s="33">
        <v>7</v>
      </c>
      <c r="E926" s="33">
        <v>0.5</v>
      </c>
      <c r="F926" s="33">
        <f>F825+5</f>
        <v>43</v>
      </c>
      <c r="G926" s="33">
        <f>F926*15</f>
        <v>645</v>
      </c>
      <c r="H926" s="33">
        <v>0</v>
      </c>
      <c r="I926" s="53">
        <f>H926*G926</f>
        <v>0</v>
      </c>
    </row>
    <row r="927" spans="1:9" ht="18.75" x14ac:dyDescent="0.3">
      <c r="A927" s="17"/>
      <c r="B927" s="54" t="s">
        <v>305</v>
      </c>
      <c r="C927" s="33"/>
      <c r="D927" s="33">
        <v>10</v>
      </c>
      <c r="E927" s="33">
        <v>0.75</v>
      </c>
      <c r="F927" s="33">
        <f>F920-1</f>
        <v>53</v>
      </c>
      <c r="G927" s="33">
        <f>F927*15</f>
        <v>795</v>
      </c>
      <c r="H927" s="33">
        <v>0</v>
      </c>
      <c r="I927" s="53">
        <f>H927*G927</f>
        <v>0</v>
      </c>
    </row>
    <row r="928" spans="1:9" ht="19.5" thickBot="1" x14ac:dyDescent="0.35">
      <c r="A928" s="32"/>
      <c r="B928" s="38" t="s">
        <v>304</v>
      </c>
      <c r="C928" s="37">
        <v>3</v>
      </c>
      <c r="D928" s="37">
        <v>7</v>
      </c>
      <c r="E928" s="37">
        <v>0.85</v>
      </c>
      <c r="F928" s="33">
        <f>F921-1</f>
        <v>48</v>
      </c>
      <c r="G928" s="33">
        <f>F928*15</f>
        <v>720</v>
      </c>
      <c r="H928" s="33">
        <v>0</v>
      </c>
      <c r="I928" s="53">
        <f>H928*G928</f>
        <v>0</v>
      </c>
    </row>
    <row r="929" spans="1:9" ht="18.75" x14ac:dyDescent="0.3">
      <c r="A929" s="22" t="s">
        <v>214</v>
      </c>
      <c r="B929" s="19"/>
      <c r="C929" s="19"/>
      <c r="D929" s="19"/>
      <c r="E929" s="19"/>
      <c r="F929" s="19"/>
      <c r="G929" s="19"/>
      <c r="H929" s="19"/>
      <c r="I929" s="18"/>
    </row>
    <row r="930" spans="1:9" ht="18.75" x14ac:dyDescent="0.3">
      <c r="A930" s="17" t="s">
        <v>17</v>
      </c>
      <c r="B930" s="15"/>
      <c r="C930" s="15"/>
      <c r="D930" s="15"/>
      <c r="E930" s="15"/>
      <c r="F930" s="15"/>
      <c r="G930" s="15"/>
      <c r="H930" s="15"/>
      <c r="I930" s="14"/>
    </row>
    <row r="931" spans="1:9" ht="18.75" x14ac:dyDescent="0.3">
      <c r="A931" s="17"/>
      <c r="B931" s="54" t="s">
        <v>303</v>
      </c>
      <c r="C931" s="33">
        <v>2</v>
      </c>
      <c r="D931" s="33">
        <v>7</v>
      </c>
      <c r="E931" s="33">
        <v>0.35</v>
      </c>
      <c r="F931" s="33">
        <f>F861+12</f>
        <v>46</v>
      </c>
      <c r="G931" s="33">
        <f>F931*15</f>
        <v>690</v>
      </c>
      <c r="H931" s="33">
        <v>0</v>
      </c>
      <c r="I931" s="53">
        <f>G931*H931</f>
        <v>0</v>
      </c>
    </row>
    <row r="932" spans="1:9" ht="18.75" x14ac:dyDescent="0.3">
      <c r="A932" s="17"/>
      <c r="B932" s="54" t="s">
        <v>302</v>
      </c>
      <c r="C932" s="33"/>
      <c r="D932" s="33">
        <v>10</v>
      </c>
      <c r="E932" s="33">
        <v>0.55000000000000004</v>
      </c>
      <c r="F932" s="33">
        <f>F862+12</f>
        <v>51</v>
      </c>
      <c r="G932" s="33">
        <f>F932*15</f>
        <v>765</v>
      </c>
      <c r="H932" s="33">
        <v>0</v>
      </c>
      <c r="I932" s="53">
        <f>G932*H932</f>
        <v>0</v>
      </c>
    </row>
    <row r="933" spans="1:9" ht="18.75" x14ac:dyDescent="0.3">
      <c r="A933" s="17"/>
      <c r="B933" s="54" t="s">
        <v>301</v>
      </c>
      <c r="C933" s="33">
        <v>2.5</v>
      </c>
      <c r="D933" s="33">
        <v>7</v>
      </c>
      <c r="E933" s="33">
        <v>0.5</v>
      </c>
      <c r="F933" s="33">
        <f>F863+12</f>
        <v>52</v>
      </c>
      <c r="G933" s="33">
        <f>F933*15</f>
        <v>780</v>
      </c>
      <c r="H933" s="33">
        <v>0</v>
      </c>
      <c r="I933" s="53">
        <f>H933*G933</f>
        <v>0</v>
      </c>
    </row>
    <row r="934" spans="1:9" ht="18.75" x14ac:dyDescent="0.3">
      <c r="A934" s="17"/>
      <c r="B934" s="54" t="s">
        <v>300</v>
      </c>
      <c r="C934" s="33"/>
      <c r="D934" s="33">
        <v>10</v>
      </c>
      <c r="E934" s="33">
        <v>0.75</v>
      </c>
      <c r="F934" s="33">
        <f>F864+13</f>
        <v>63</v>
      </c>
      <c r="G934" s="33">
        <f>F934*15</f>
        <v>945</v>
      </c>
      <c r="H934" s="33">
        <v>0</v>
      </c>
      <c r="I934" s="53">
        <f>G934*H934</f>
        <v>0</v>
      </c>
    </row>
    <row r="935" spans="1:9" ht="19.5" thickBot="1" x14ac:dyDescent="0.35">
      <c r="A935" s="32"/>
      <c r="B935" s="55" t="s">
        <v>1120</v>
      </c>
      <c r="C935" s="29">
        <v>3</v>
      </c>
      <c r="D935" s="29">
        <v>7</v>
      </c>
      <c r="E935" s="29">
        <v>0.85</v>
      </c>
      <c r="F935" s="33">
        <f>F881+13</f>
        <v>58</v>
      </c>
      <c r="G935" s="29">
        <f>F935*15</f>
        <v>870</v>
      </c>
      <c r="H935" s="29">
        <v>0</v>
      </c>
      <c r="I935" s="41">
        <f>G935*H935</f>
        <v>0</v>
      </c>
    </row>
    <row r="936" spans="1:9" ht="18.75" x14ac:dyDescent="0.3">
      <c r="A936" s="22" t="s">
        <v>214</v>
      </c>
      <c r="B936" s="19"/>
      <c r="C936" s="19"/>
      <c r="D936" s="19"/>
      <c r="E936" s="19"/>
      <c r="F936" s="19"/>
      <c r="G936" s="19"/>
      <c r="H936" s="19"/>
      <c r="I936" s="18"/>
    </row>
    <row r="937" spans="1:9" ht="18.75" x14ac:dyDescent="0.3">
      <c r="A937" s="17" t="s">
        <v>17</v>
      </c>
      <c r="B937" s="15"/>
      <c r="C937" s="15"/>
      <c r="D937" s="15"/>
      <c r="E937" s="15"/>
      <c r="F937" s="15"/>
      <c r="G937" s="15"/>
      <c r="H937" s="15"/>
      <c r="I937" s="14"/>
    </row>
    <row r="938" spans="1:9" ht="18.75" x14ac:dyDescent="0.3">
      <c r="A938" s="17"/>
      <c r="B938" s="54" t="s">
        <v>299</v>
      </c>
      <c r="C938" s="33">
        <v>2</v>
      </c>
      <c r="D938" s="33">
        <v>7</v>
      </c>
      <c r="E938" s="33">
        <v>0.35</v>
      </c>
      <c r="F938" s="33">
        <f>F931</f>
        <v>46</v>
      </c>
      <c r="G938" s="33">
        <f>F938*15</f>
        <v>690</v>
      </c>
      <c r="H938" s="33">
        <v>0</v>
      </c>
      <c r="I938" s="53">
        <f>G938*H938</f>
        <v>0</v>
      </c>
    </row>
    <row r="939" spans="1:9" ht="18.75" x14ac:dyDescent="0.3">
      <c r="A939" s="17"/>
      <c r="B939" s="54" t="s">
        <v>298</v>
      </c>
      <c r="C939" s="33"/>
      <c r="D939" s="33">
        <v>10</v>
      </c>
      <c r="E939" s="33">
        <v>0.55000000000000004</v>
      </c>
      <c r="F939" s="33">
        <f>F932</f>
        <v>51</v>
      </c>
      <c r="G939" s="33">
        <f>F939*15</f>
        <v>765</v>
      </c>
      <c r="H939" s="33">
        <v>0</v>
      </c>
      <c r="I939" s="53">
        <f>G939*H939</f>
        <v>0</v>
      </c>
    </row>
    <row r="940" spans="1:9" ht="18.75" x14ac:dyDescent="0.3">
      <c r="A940" s="17"/>
      <c r="B940" s="54" t="s">
        <v>297</v>
      </c>
      <c r="C940" s="33">
        <v>2.5</v>
      </c>
      <c r="D940" s="33">
        <v>7</v>
      </c>
      <c r="E940" s="33">
        <v>0.5</v>
      </c>
      <c r="F940" s="33">
        <f>F933</f>
        <v>52</v>
      </c>
      <c r="G940" s="33">
        <f>F940*15</f>
        <v>780</v>
      </c>
      <c r="H940" s="33">
        <v>0</v>
      </c>
      <c r="I940" s="53">
        <f>H940*G940</f>
        <v>0</v>
      </c>
    </row>
    <row r="941" spans="1:9" ht="18.75" x14ac:dyDescent="0.3">
      <c r="A941" s="17"/>
      <c r="B941" s="54" t="s">
        <v>296</v>
      </c>
      <c r="C941" s="33"/>
      <c r="D941" s="33">
        <v>10</v>
      </c>
      <c r="E941" s="33">
        <v>0.75</v>
      </c>
      <c r="F941" s="33">
        <f>F934</f>
        <v>63</v>
      </c>
      <c r="G941" s="33">
        <f>F941*15</f>
        <v>945</v>
      </c>
      <c r="H941" s="33">
        <v>0</v>
      </c>
      <c r="I941" s="53">
        <f>G941*H941</f>
        <v>0</v>
      </c>
    </row>
    <row r="942" spans="1:9" ht="19.5" thickBot="1" x14ac:dyDescent="0.35">
      <c r="A942" s="32"/>
      <c r="B942" s="55" t="s">
        <v>1121</v>
      </c>
      <c r="C942" s="29">
        <v>3</v>
      </c>
      <c r="D942" s="29">
        <v>7</v>
      </c>
      <c r="E942" s="29">
        <v>0.85</v>
      </c>
      <c r="F942" s="33">
        <f>F935</f>
        <v>58</v>
      </c>
      <c r="G942" s="29">
        <f>F942*15</f>
        <v>870</v>
      </c>
      <c r="H942" s="29">
        <v>0</v>
      </c>
      <c r="I942" s="41">
        <f>G942*H942</f>
        <v>0</v>
      </c>
    </row>
    <row r="943" spans="1:9" ht="18.75" x14ac:dyDescent="0.3">
      <c r="A943" s="22" t="s">
        <v>214</v>
      </c>
      <c r="B943" s="19"/>
      <c r="C943" s="19"/>
      <c r="D943" s="19"/>
      <c r="E943" s="19"/>
      <c r="F943" s="19"/>
      <c r="G943" s="19"/>
      <c r="H943" s="19"/>
      <c r="I943" s="18"/>
    </row>
    <row r="944" spans="1:9" ht="18.75" x14ac:dyDescent="0.3">
      <c r="A944" s="17" t="s">
        <v>17</v>
      </c>
      <c r="B944" s="15"/>
      <c r="C944" s="15"/>
      <c r="D944" s="15"/>
      <c r="E944" s="15"/>
      <c r="F944" s="15"/>
      <c r="G944" s="15"/>
      <c r="H944" s="15"/>
      <c r="I944" s="14"/>
    </row>
    <row r="945" spans="1:9" ht="18.75" x14ac:dyDescent="0.3">
      <c r="A945" s="17"/>
      <c r="B945" s="54" t="s">
        <v>295</v>
      </c>
      <c r="C945" s="33">
        <v>2</v>
      </c>
      <c r="D945" s="33">
        <v>7</v>
      </c>
      <c r="E945" s="33">
        <v>0.35</v>
      </c>
      <c r="F945" s="33">
        <f>F938</f>
        <v>46</v>
      </c>
      <c r="G945" s="33">
        <f>F945*15</f>
        <v>690</v>
      </c>
      <c r="H945" s="33">
        <v>0</v>
      </c>
      <c r="I945" s="53">
        <f>G945*H945</f>
        <v>0</v>
      </c>
    </row>
    <row r="946" spans="1:9" ht="18.75" x14ac:dyDescent="0.3">
      <c r="A946" s="17"/>
      <c r="B946" s="54" t="s">
        <v>294</v>
      </c>
      <c r="C946" s="33"/>
      <c r="D946" s="33">
        <v>10</v>
      </c>
      <c r="E946" s="33">
        <v>0.55000000000000004</v>
      </c>
      <c r="F946" s="33">
        <f>F939</f>
        <v>51</v>
      </c>
      <c r="G946" s="33">
        <f>F946*15</f>
        <v>765</v>
      </c>
      <c r="H946" s="33">
        <v>0</v>
      </c>
      <c r="I946" s="53">
        <f>G946*H946</f>
        <v>0</v>
      </c>
    </row>
    <row r="947" spans="1:9" ht="18.75" x14ac:dyDescent="0.3">
      <c r="A947" s="17"/>
      <c r="B947" s="54" t="s">
        <v>293</v>
      </c>
      <c r="C947" s="33">
        <v>2.5</v>
      </c>
      <c r="D947" s="33">
        <v>7</v>
      </c>
      <c r="E947" s="33">
        <v>0.5</v>
      </c>
      <c r="F947" s="33">
        <f>F940</f>
        <v>52</v>
      </c>
      <c r="G947" s="33">
        <f>F947*15</f>
        <v>780</v>
      </c>
      <c r="H947" s="33">
        <v>0</v>
      </c>
      <c r="I947" s="53">
        <f>H947*G947</f>
        <v>0</v>
      </c>
    </row>
    <row r="948" spans="1:9" ht="18.75" x14ac:dyDescent="0.3">
      <c r="A948" s="17"/>
      <c r="B948" s="54" t="s">
        <v>292</v>
      </c>
      <c r="C948" s="33"/>
      <c r="D948" s="33">
        <v>10</v>
      </c>
      <c r="E948" s="33">
        <v>0.75</v>
      </c>
      <c r="F948" s="33">
        <f>F941</f>
        <v>63</v>
      </c>
      <c r="G948" s="33">
        <f>F948*15</f>
        <v>945</v>
      </c>
      <c r="H948" s="33">
        <v>0</v>
      </c>
      <c r="I948" s="53">
        <f>G948*H948</f>
        <v>0</v>
      </c>
    </row>
    <row r="949" spans="1:9" ht="19.5" thickBot="1" x14ac:dyDescent="0.35">
      <c r="A949" s="32"/>
      <c r="B949" s="55" t="s">
        <v>1122</v>
      </c>
      <c r="C949" s="29">
        <v>3</v>
      </c>
      <c r="D949" s="29">
        <v>7</v>
      </c>
      <c r="E949" s="29">
        <v>0.85</v>
      </c>
      <c r="F949" s="33">
        <f>F942</f>
        <v>58</v>
      </c>
      <c r="G949" s="29">
        <f>F949*15</f>
        <v>870</v>
      </c>
      <c r="H949" s="29">
        <v>0</v>
      </c>
      <c r="I949" s="41">
        <f>G949*H949</f>
        <v>0</v>
      </c>
    </row>
    <row r="950" spans="1:9" ht="18.75" x14ac:dyDescent="0.3">
      <c r="A950" s="22" t="s">
        <v>214</v>
      </c>
      <c r="B950" s="19"/>
      <c r="C950" s="19"/>
      <c r="D950" s="19"/>
      <c r="E950" s="19"/>
      <c r="F950" s="19"/>
      <c r="G950" s="19"/>
      <c r="H950" s="19"/>
      <c r="I950" s="18"/>
    </row>
    <row r="951" spans="1:9" ht="18.75" x14ac:dyDescent="0.3">
      <c r="A951" s="17" t="s">
        <v>17</v>
      </c>
      <c r="B951" s="15"/>
      <c r="C951" s="15"/>
      <c r="D951" s="15"/>
      <c r="E951" s="15"/>
      <c r="F951" s="15"/>
      <c r="G951" s="15"/>
      <c r="H951" s="15"/>
      <c r="I951" s="14"/>
    </row>
    <row r="952" spans="1:9" ht="18.75" x14ac:dyDescent="0.3">
      <c r="A952" s="17"/>
      <c r="B952" s="54" t="s">
        <v>291</v>
      </c>
      <c r="C952" s="33">
        <v>2</v>
      </c>
      <c r="D952" s="33">
        <v>7</v>
      </c>
      <c r="E952" s="33">
        <v>0.35</v>
      </c>
      <c r="F952" s="33">
        <f>F945</f>
        <v>46</v>
      </c>
      <c r="G952" s="33">
        <f>F952*15</f>
        <v>690</v>
      </c>
      <c r="H952" s="33">
        <v>0</v>
      </c>
      <c r="I952" s="53">
        <f>G952*H952</f>
        <v>0</v>
      </c>
    </row>
    <row r="953" spans="1:9" ht="18.75" x14ac:dyDescent="0.3">
      <c r="A953" s="17"/>
      <c r="B953" s="54" t="s">
        <v>290</v>
      </c>
      <c r="C953" s="33"/>
      <c r="D953" s="33">
        <v>10</v>
      </c>
      <c r="E953" s="33">
        <v>0.55000000000000004</v>
      </c>
      <c r="F953" s="33">
        <f>F946</f>
        <v>51</v>
      </c>
      <c r="G953" s="33">
        <f>F953*15</f>
        <v>765</v>
      </c>
      <c r="H953" s="33">
        <v>0</v>
      </c>
      <c r="I953" s="53">
        <f>G953*H953</f>
        <v>0</v>
      </c>
    </row>
    <row r="954" spans="1:9" ht="18.75" x14ac:dyDescent="0.3">
      <c r="A954" s="17"/>
      <c r="B954" s="54" t="s">
        <v>289</v>
      </c>
      <c r="C954" s="33">
        <v>2.5</v>
      </c>
      <c r="D954" s="33">
        <v>7</v>
      </c>
      <c r="E954" s="33">
        <v>0.5</v>
      </c>
      <c r="F954" s="33">
        <f>F947</f>
        <v>52</v>
      </c>
      <c r="G954" s="33">
        <f>F954*15</f>
        <v>780</v>
      </c>
      <c r="H954" s="33">
        <v>0</v>
      </c>
      <c r="I954" s="53">
        <f>H954*G954</f>
        <v>0</v>
      </c>
    </row>
    <row r="955" spans="1:9" ht="18.75" x14ac:dyDescent="0.3">
      <c r="A955" s="17"/>
      <c r="B955" s="54" t="s">
        <v>288</v>
      </c>
      <c r="C955" s="33"/>
      <c r="D955" s="33">
        <v>10</v>
      </c>
      <c r="E955" s="33">
        <v>0.75</v>
      </c>
      <c r="F955" s="33">
        <f>F948</f>
        <v>63</v>
      </c>
      <c r="G955" s="33">
        <f>F955*15</f>
        <v>945</v>
      </c>
      <c r="H955" s="33">
        <v>0</v>
      </c>
      <c r="I955" s="53">
        <f>G955*H955</f>
        <v>0</v>
      </c>
    </row>
    <row r="956" spans="1:9" ht="19.5" thickBot="1" x14ac:dyDescent="0.35">
      <c r="A956" s="32"/>
      <c r="B956" s="55" t="s">
        <v>1123</v>
      </c>
      <c r="C956" s="29">
        <v>3</v>
      </c>
      <c r="D956" s="29">
        <v>7</v>
      </c>
      <c r="E956" s="29">
        <v>0.85</v>
      </c>
      <c r="F956" s="33">
        <f>F949</f>
        <v>58</v>
      </c>
      <c r="G956" s="29">
        <f>F956*15</f>
        <v>870</v>
      </c>
      <c r="H956" s="29">
        <v>0</v>
      </c>
      <c r="I956" s="41">
        <f>G956*H956</f>
        <v>0</v>
      </c>
    </row>
    <row r="957" spans="1:9" ht="18.75" x14ac:dyDescent="0.3">
      <c r="A957" s="22" t="s">
        <v>202</v>
      </c>
      <c r="B957" s="19"/>
      <c r="C957" s="19"/>
      <c r="D957" s="19"/>
      <c r="E957" s="19"/>
      <c r="F957" s="19"/>
      <c r="G957" s="19"/>
      <c r="H957" s="19"/>
      <c r="I957" s="18"/>
    </row>
    <row r="958" spans="1:9" ht="18.75" x14ac:dyDescent="0.3">
      <c r="A958" s="17" t="s">
        <v>17</v>
      </c>
      <c r="B958" s="15"/>
      <c r="C958" s="15"/>
      <c r="D958" s="15"/>
      <c r="E958" s="15"/>
      <c r="F958" s="15"/>
      <c r="G958" s="15"/>
      <c r="H958" s="15"/>
      <c r="I958" s="14"/>
    </row>
    <row r="959" spans="1:9" ht="18.75" x14ac:dyDescent="0.3">
      <c r="A959" s="17"/>
      <c r="B959" s="54" t="s">
        <v>287</v>
      </c>
      <c r="C959" s="33">
        <v>2</v>
      </c>
      <c r="D959" s="33">
        <v>7</v>
      </c>
      <c r="E959" s="33">
        <v>0.35</v>
      </c>
      <c r="F959" s="33">
        <f>F952+3</f>
        <v>49</v>
      </c>
      <c r="G959" s="33">
        <f>F959*15</f>
        <v>735</v>
      </c>
      <c r="H959" s="33">
        <v>0</v>
      </c>
      <c r="I959" s="53">
        <f>G959*H959</f>
        <v>0</v>
      </c>
    </row>
    <row r="960" spans="1:9" ht="18.75" x14ac:dyDescent="0.3">
      <c r="A960" s="17"/>
      <c r="B960" s="54" t="s">
        <v>286</v>
      </c>
      <c r="C960" s="33"/>
      <c r="D960" s="33">
        <v>10</v>
      </c>
      <c r="E960" s="33">
        <v>0.55000000000000004</v>
      </c>
      <c r="F960" s="33">
        <f>F953+3</f>
        <v>54</v>
      </c>
      <c r="G960" s="33">
        <f>F960*15</f>
        <v>810</v>
      </c>
      <c r="H960" s="33">
        <v>0</v>
      </c>
      <c r="I960" s="53">
        <f>G960*H960</f>
        <v>0</v>
      </c>
    </row>
    <row r="961" spans="1:9" ht="18.75" x14ac:dyDescent="0.3">
      <c r="A961" s="17"/>
      <c r="B961" s="54" t="s">
        <v>285</v>
      </c>
      <c r="C961" s="33">
        <v>2.5</v>
      </c>
      <c r="D961" s="33">
        <v>7</v>
      </c>
      <c r="E961" s="33">
        <v>0.5</v>
      </c>
      <c r="F961" s="33">
        <f>F954+3</f>
        <v>55</v>
      </c>
      <c r="G961" s="33">
        <f>F961*15</f>
        <v>825</v>
      </c>
      <c r="H961" s="33">
        <v>0</v>
      </c>
      <c r="I961" s="53">
        <f>H961*G961</f>
        <v>0</v>
      </c>
    </row>
    <row r="962" spans="1:9" ht="18.75" x14ac:dyDescent="0.3">
      <c r="A962" s="17"/>
      <c r="B962" s="54" t="s">
        <v>284</v>
      </c>
      <c r="C962" s="33"/>
      <c r="D962" s="33">
        <v>10</v>
      </c>
      <c r="E962" s="33">
        <v>0.75</v>
      </c>
      <c r="F962" s="33">
        <f>F955+4</f>
        <v>67</v>
      </c>
      <c r="G962" s="33">
        <f>F962*15</f>
        <v>1005</v>
      </c>
      <c r="H962" s="33">
        <v>0</v>
      </c>
      <c r="I962" s="53">
        <f>G962*H962</f>
        <v>0</v>
      </c>
    </row>
    <row r="963" spans="1:9" ht="19.5" thickBot="1" x14ac:dyDescent="0.35">
      <c r="A963" s="17"/>
      <c r="B963" s="55" t="s">
        <v>283</v>
      </c>
      <c r="C963" s="29">
        <v>3</v>
      </c>
      <c r="D963" s="29">
        <v>9</v>
      </c>
      <c r="E963" s="29">
        <v>1</v>
      </c>
      <c r="F963" s="33">
        <f>F882+13+4</f>
        <v>70</v>
      </c>
      <c r="G963" s="29">
        <f>F963*15</f>
        <v>1050</v>
      </c>
      <c r="H963" s="29">
        <v>0</v>
      </c>
      <c r="I963" s="41">
        <f>G963*H963</f>
        <v>0</v>
      </c>
    </row>
    <row r="964" spans="1:9" ht="18.75" x14ac:dyDescent="0.3">
      <c r="A964" s="22" t="s">
        <v>202</v>
      </c>
      <c r="B964" s="19"/>
      <c r="C964" s="19"/>
      <c r="D964" s="19"/>
      <c r="E964" s="19"/>
      <c r="F964" s="19"/>
      <c r="G964" s="19"/>
      <c r="H964" s="19"/>
      <c r="I964" s="18"/>
    </row>
    <row r="965" spans="1:9" ht="18.75" x14ac:dyDescent="0.3">
      <c r="A965" s="17" t="s">
        <v>17</v>
      </c>
      <c r="B965" s="15"/>
      <c r="C965" s="15"/>
      <c r="D965" s="15"/>
      <c r="E965" s="15"/>
      <c r="F965" s="15"/>
      <c r="G965" s="15"/>
      <c r="H965" s="15"/>
      <c r="I965" s="14"/>
    </row>
    <row r="966" spans="1:9" ht="18.75" x14ac:dyDescent="0.3">
      <c r="A966" s="17"/>
      <c r="B966" s="54" t="s">
        <v>282</v>
      </c>
      <c r="C966" s="33">
        <v>2</v>
      </c>
      <c r="D966" s="33">
        <v>7</v>
      </c>
      <c r="E966" s="33">
        <v>0.35</v>
      </c>
      <c r="F966" s="33">
        <f>F959</f>
        <v>49</v>
      </c>
      <c r="G966" s="33">
        <f t="shared" ref="G966:G970" si="89">F966*15</f>
        <v>735</v>
      </c>
      <c r="H966" s="33">
        <v>0</v>
      </c>
      <c r="I966" s="53">
        <f>G966*H966</f>
        <v>0</v>
      </c>
    </row>
    <row r="967" spans="1:9" ht="18.75" x14ac:dyDescent="0.3">
      <c r="A967" s="17"/>
      <c r="B967" s="54" t="s">
        <v>281</v>
      </c>
      <c r="C967" s="33"/>
      <c r="D967" s="33">
        <v>10</v>
      </c>
      <c r="E967" s="33">
        <v>0.55000000000000004</v>
      </c>
      <c r="F967" s="33">
        <f>F960</f>
        <v>54</v>
      </c>
      <c r="G967" s="33">
        <f t="shared" si="89"/>
        <v>810</v>
      </c>
      <c r="H967" s="33">
        <v>0</v>
      </c>
      <c r="I967" s="53">
        <f>G967*H967</f>
        <v>0</v>
      </c>
    </row>
    <row r="968" spans="1:9" ht="18.75" x14ac:dyDescent="0.3">
      <c r="A968" s="17"/>
      <c r="B968" s="54" t="s">
        <v>280</v>
      </c>
      <c r="C968" s="33">
        <v>2.5</v>
      </c>
      <c r="D968" s="33">
        <v>7</v>
      </c>
      <c r="E968" s="33">
        <v>0.5</v>
      </c>
      <c r="F968" s="33">
        <f>F961</f>
        <v>55</v>
      </c>
      <c r="G968" s="33">
        <f t="shared" si="89"/>
        <v>825</v>
      </c>
      <c r="H968" s="33">
        <v>0</v>
      </c>
      <c r="I968" s="53">
        <f>H968*G968</f>
        <v>0</v>
      </c>
    </row>
    <row r="969" spans="1:9" ht="18.75" x14ac:dyDescent="0.3">
      <c r="A969" s="17"/>
      <c r="B969" s="54" t="s">
        <v>279</v>
      </c>
      <c r="C969" s="33"/>
      <c r="D969" s="33">
        <v>10</v>
      </c>
      <c r="E969" s="33">
        <v>0.75</v>
      </c>
      <c r="F969" s="33">
        <f>F962</f>
        <v>67</v>
      </c>
      <c r="G969" s="33">
        <f t="shared" si="89"/>
        <v>1005</v>
      </c>
      <c r="H969" s="33">
        <v>0</v>
      </c>
      <c r="I969" s="53">
        <f>G969*H969</f>
        <v>0</v>
      </c>
    </row>
    <row r="970" spans="1:9" ht="19.5" thickBot="1" x14ac:dyDescent="0.35">
      <c r="A970" s="17"/>
      <c r="B970" s="55" t="s">
        <v>278</v>
      </c>
      <c r="C970" s="29">
        <v>3</v>
      </c>
      <c r="D970" s="29">
        <v>9</v>
      </c>
      <c r="E970" s="29">
        <v>1</v>
      </c>
      <c r="F970" s="33">
        <f>F963</f>
        <v>70</v>
      </c>
      <c r="G970" s="29">
        <f t="shared" si="89"/>
        <v>1050</v>
      </c>
      <c r="H970" s="29">
        <v>0</v>
      </c>
      <c r="I970" s="41">
        <f>G970*H970</f>
        <v>0</v>
      </c>
    </row>
    <row r="971" spans="1:9" ht="18.75" x14ac:dyDescent="0.3">
      <c r="A971" s="22" t="s">
        <v>202</v>
      </c>
      <c r="B971" s="19"/>
      <c r="C971" s="19"/>
      <c r="D971" s="19"/>
      <c r="E971" s="19"/>
      <c r="F971" s="19"/>
      <c r="G971" s="19"/>
      <c r="H971" s="19"/>
      <c r="I971" s="18"/>
    </row>
    <row r="972" spans="1:9" ht="18.75" x14ac:dyDescent="0.3">
      <c r="A972" s="17" t="s">
        <v>17</v>
      </c>
      <c r="B972" s="15"/>
      <c r="C972" s="15"/>
      <c r="D972" s="15"/>
      <c r="E972" s="15"/>
      <c r="F972" s="15"/>
      <c r="G972" s="15"/>
      <c r="H972" s="15"/>
      <c r="I972" s="14"/>
    </row>
    <row r="973" spans="1:9" ht="18.75" x14ac:dyDescent="0.3">
      <c r="A973" s="17"/>
      <c r="B973" s="54" t="s">
        <v>277</v>
      </c>
      <c r="C973" s="33">
        <v>2</v>
      </c>
      <c r="D973" s="33">
        <v>7</v>
      </c>
      <c r="E973" s="33">
        <v>0.35</v>
      </c>
      <c r="F973" s="33">
        <f>F966</f>
        <v>49</v>
      </c>
      <c r="G973" s="33">
        <f t="shared" ref="G973:G977" si="90">F973*15</f>
        <v>735</v>
      </c>
      <c r="H973" s="33">
        <v>0</v>
      </c>
      <c r="I973" s="53">
        <f>G973*H973</f>
        <v>0</v>
      </c>
    </row>
    <row r="974" spans="1:9" ht="18.75" x14ac:dyDescent="0.3">
      <c r="A974" s="17"/>
      <c r="B974" s="54" t="s">
        <v>276</v>
      </c>
      <c r="C974" s="33"/>
      <c r="D974" s="33">
        <v>10</v>
      </c>
      <c r="E974" s="33">
        <v>0.55000000000000004</v>
      </c>
      <c r="F974" s="33">
        <f>F967</f>
        <v>54</v>
      </c>
      <c r="G974" s="33">
        <f t="shared" si="90"/>
        <v>810</v>
      </c>
      <c r="H974" s="33">
        <v>0</v>
      </c>
      <c r="I974" s="53">
        <f>G974*H974</f>
        <v>0</v>
      </c>
    </row>
    <row r="975" spans="1:9" ht="18.75" x14ac:dyDescent="0.3">
      <c r="A975" s="17"/>
      <c r="B975" s="54" t="s">
        <v>275</v>
      </c>
      <c r="C975" s="33">
        <v>2.5</v>
      </c>
      <c r="D975" s="33">
        <v>7</v>
      </c>
      <c r="E975" s="33">
        <v>0.5</v>
      </c>
      <c r="F975" s="33">
        <f>F968</f>
        <v>55</v>
      </c>
      <c r="G975" s="33">
        <f t="shared" si="90"/>
        <v>825</v>
      </c>
      <c r="H975" s="33">
        <v>0</v>
      </c>
      <c r="I975" s="53">
        <f>H975*G975</f>
        <v>0</v>
      </c>
    </row>
    <row r="976" spans="1:9" ht="18.75" x14ac:dyDescent="0.3">
      <c r="A976" s="17"/>
      <c r="B976" s="54" t="s">
        <v>274</v>
      </c>
      <c r="C976" s="33"/>
      <c r="D976" s="33">
        <v>10</v>
      </c>
      <c r="E976" s="33">
        <v>0.75</v>
      </c>
      <c r="F976" s="33">
        <f>F969</f>
        <v>67</v>
      </c>
      <c r="G976" s="33">
        <f t="shared" si="90"/>
        <v>1005</v>
      </c>
      <c r="H976" s="33">
        <v>0</v>
      </c>
      <c r="I976" s="53">
        <f>G976*H976</f>
        <v>0</v>
      </c>
    </row>
    <row r="977" spans="1:9" ht="19.5" thickBot="1" x14ac:dyDescent="0.35">
      <c r="A977" s="17"/>
      <c r="B977" s="55" t="s">
        <v>273</v>
      </c>
      <c r="C977" s="29">
        <v>3</v>
      </c>
      <c r="D977" s="29">
        <v>9</v>
      </c>
      <c r="E977" s="29">
        <v>1</v>
      </c>
      <c r="F977" s="33">
        <f>F970</f>
        <v>70</v>
      </c>
      <c r="G977" s="29">
        <f t="shared" si="90"/>
        <v>1050</v>
      </c>
      <c r="H977" s="29">
        <v>0</v>
      </c>
      <c r="I977" s="41">
        <f>G977*H977</f>
        <v>0</v>
      </c>
    </row>
    <row r="978" spans="1:9" ht="18.75" x14ac:dyDescent="0.3">
      <c r="A978" s="22" t="s">
        <v>202</v>
      </c>
      <c r="B978" s="19"/>
      <c r="C978" s="19"/>
      <c r="D978" s="19"/>
      <c r="E978" s="19"/>
      <c r="F978" s="19"/>
      <c r="G978" s="19"/>
      <c r="H978" s="19"/>
      <c r="I978" s="18"/>
    </row>
    <row r="979" spans="1:9" ht="18.75" x14ac:dyDescent="0.3">
      <c r="A979" s="17" t="s">
        <v>17</v>
      </c>
      <c r="B979" s="15"/>
      <c r="C979" s="15"/>
      <c r="D979" s="15"/>
      <c r="E979" s="15"/>
      <c r="F979" s="15"/>
      <c r="G979" s="15"/>
      <c r="H979" s="15"/>
      <c r="I979" s="14"/>
    </row>
    <row r="980" spans="1:9" ht="18.75" x14ac:dyDescent="0.3">
      <c r="A980" s="17"/>
      <c r="B980" s="54" t="s">
        <v>272</v>
      </c>
      <c r="C980" s="33">
        <v>2</v>
      </c>
      <c r="D980" s="33">
        <v>7</v>
      </c>
      <c r="E980" s="33">
        <v>0.35</v>
      </c>
      <c r="F980" s="33">
        <f>F973</f>
        <v>49</v>
      </c>
      <c r="G980" s="33">
        <f t="shared" ref="G980:G984" si="91">F980*15</f>
        <v>735</v>
      </c>
      <c r="H980" s="33">
        <v>0</v>
      </c>
      <c r="I980" s="53">
        <f>G980*H980</f>
        <v>0</v>
      </c>
    </row>
    <row r="981" spans="1:9" ht="18.75" x14ac:dyDescent="0.3">
      <c r="A981" s="17"/>
      <c r="B981" s="54" t="s">
        <v>271</v>
      </c>
      <c r="C981" s="33"/>
      <c r="D981" s="33">
        <v>10</v>
      </c>
      <c r="E981" s="33">
        <v>0.55000000000000004</v>
      </c>
      <c r="F981" s="33">
        <f>F974</f>
        <v>54</v>
      </c>
      <c r="G981" s="33">
        <f t="shared" si="91"/>
        <v>810</v>
      </c>
      <c r="H981" s="33">
        <v>0</v>
      </c>
      <c r="I981" s="53">
        <f>G981*H981</f>
        <v>0</v>
      </c>
    </row>
    <row r="982" spans="1:9" ht="18.75" x14ac:dyDescent="0.3">
      <c r="A982" s="17"/>
      <c r="B982" s="54" t="s">
        <v>270</v>
      </c>
      <c r="C982" s="33">
        <v>2.5</v>
      </c>
      <c r="D982" s="33">
        <v>7</v>
      </c>
      <c r="E982" s="33">
        <v>0.5</v>
      </c>
      <c r="F982" s="33">
        <f>F975</f>
        <v>55</v>
      </c>
      <c r="G982" s="33">
        <f t="shared" si="91"/>
        <v>825</v>
      </c>
      <c r="H982" s="33">
        <v>0</v>
      </c>
      <c r="I982" s="53">
        <f>H982*G982</f>
        <v>0</v>
      </c>
    </row>
    <row r="983" spans="1:9" ht="18.75" x14ac:dyDescent="0.3">
      <c r="A983" s="17"/>
      <c r="B983" s="54" t="s">
        <v>269</v>
      </c>
      <c r="C983" s="33"/>
      <c r="D983" s="33">
        <v>10</v>
      </c>
      <c r="E983" s="33">
        <v>0.75</v>
      </c>
      <c r="F983" s="33">
        <f>F976</f>
        <v>67</v>
      </c>
      <c r="G983" s="33">
        <f t="shared" si="91"/>
        <v>1005</v>
      </c>
      <c r="H983" s="33">
        <v>0</v>
      </c>
      <c r="I983" s="53">
        <f>G983*H983</f>
        <v>0</v>
      </c>
    </row>
    <row r="984" spans="1:9" ht="19.5" thickBot="1" x14ac:dyDescent="0.35">
      <c r="A984" s="17"/>
      <c r="B984" s="52" t="s">
        <v>268</v>
      </c>
      <c r="C984" s="47">
        <v>3</v>
      </c>
      <c r="D984" s="47">
        <v>9</v>
      </c>
      <c r="E984" s="47">
        <v>1</v>
      </c>
      <c r="F984" s="47">
        <f>F977</f>
        <v>70</v>
      </c>
      <c r="G984" s="47">
        <f t="shared" si="91"/>
        <v>1050</v>
      </c>
      <c r="H984" s="47">
        <v>0</v>
      </c>
      <c r="I984" s="46">
        <f>G984*H984</f>
        <v>0</v>
      </c>
    </row>
    <row r="985" spans="1:9" ht="18.75" x14ac:dyDescent="0.3">
      <c r="A985" s="22" t="s">
        <v>938</v>
      </c>
      <c r="B985" s="19"/>
      <c r="C985" s="19"/>
      <c r="D985" s="19"/>
      <c r="E985" s="19"/>
      <c r="F985" s="19"/>
      <c r="G985" s="19"/>
      <c r="H985" s="19"/>
      <c r="I985" s="18"/>
    </row>
    <row r="986" spans="1:9" ht="18.75" x14ac:dyDescent="0.3">
      <c r="A986" s="17" t="s">
        <v>130</v>
      </c>
      <c r="B986" s="15"/>
      <c r="C986" s="15"/>
      <c r="D986" s="15"/>
      <c r="E986" s="15"/>
      <c r="F986" s="15"/>
      <c r="G986" s="15"/>
      <c r="H986" s="15"/>
      <c r="I986" s="14"/>
    </row>
    <row r="987" spans="1:9" ht="18.75" x14ac:dyDescent="0.3">
      <c r="A987" s="17" t="s">
        <v>117</v>
      </c>
      <c r="B987" s="54" t="s">
        <v>945</v>
      </c>
      <c r="C987" s="33">
        <v>2</v>
      </c>
      <c r="D987" s="33">
        <v>10</v>
      </c>
      <c r="E987" s="33">
        <v>0.55000000000000004</v>
      </c>
      <c r="F987" s="33">
        <f>F932-4</f>
        <v>47</v>
      </c>
      <c r="G987" s="33">
        <f>F987*15</f>
        <v>705</v>
      </c>
      <c r="H987" s="33">
        <v>0</v>
      </c>
      <c r="I987" s="53">
        <f>G987*H987</f>
        <v>0</v>
      </c>
    </row>
    <row r="988" spans="1:9" ht="18.75" x14ac:dyDescent="0.3">
      <c r="A988" s="17"/>
      <c r="B988" s="54" t="s">
        <v>946</v>
      </c>
      <c r="C988" s="33">
        <v>2.5</v>
      </c>
      <c r="D988" s="33">
        <v>7</v>
      </c>
      <c r="E988" s="33">
        <v>0.5</v>
      </c>
      <c r="F988" s="33">
        <f>F933-4</f>
        <v>48</v>
      </c>
      <c r="G988" s="33">
        <f>F988*15</f>
        <v>720</v>
      </c>
      <c r="H988" s="33">
        <v>0</v>
      </c>
      <c r="I988" s="53">
        <f>H988*G988</f>
        <v>0</v>
      </c>
    </row>
    <row r="989" spans="1:9" ht="19.5" thickBot="1" x14ac:dyDescent="0.35">
      <c r="A989" s="32"/>
      <c r="B989" s="55" t="s">
        <v>947</v>
      </c>
      <c r="C989" s="29">
        <v>3</v>
      </c>
      <c r="D989" s="29">
        <v>7</v>
      </c>
      <c r="E989" s="29">
        <v>0.85</v>
      </c>
      <c r="F989" s="33">
        <f>F881+12</f>
        <v>57</v>
      </c>
      <c r="G989" s="33">
        <f>F989*15</f>
        <v>855</v>
      </c>
      <c r="H989" s="29">
        <v>0</v>
      </c>
      <c r="I989" s="41">
        <f>G989*H989</f>
        <v>0</v>
      </c>
    </row>
    <row r="990" spans="1:9" ht="18.75" x14ac:dyDescent="0.3">
      <c r="A990" s="22" t="s">
        <v>938</v>
      </c>
      <c r="B990" s="19"/>
      <c r="C990" s="19"/>
      <c r="D990" s="19"/>
      <c r="E990" s="19"/>
      <c r="F990" s="19"/>
      <c r="G990" s="19"/>
      <c r="H990" s="19"/>
      <c r="I990" s="18"/>
    </row>
    <row r="991" spans="1:9" ht="18.75" x14ac:dyDescent="0.3">
      <c r="A991" s="17" t="s">
        <v>130</v>
      </c>
      <c r="B991" s="15"/>
      <c r="C991" s="15"/>
      <c r="D991" s="15"/>
      <c r="E991" s="15"/>
      <c r="F991" s="15"/>
      <c r="G991" s="15"/>
      <c r="H991" s="15"/>
      <c r="I991" s="14"/>
    </row>
    <row r="992" spans="1:9" ht="18.75" x14ac:dyDescent="0.3">
      <c r="A992" s="17" t="s">
        <v>948</v>
      </c>
      <c r="B992" s="54" t="s">
        <v>949</v>
      </c>
      <c r="C992" s="33">
        <v>2</v>
      </c>
      <c r="D992" s="33">
        <v>10</v>
      </c>
      <c r="E992" s="33">
        <v>0.55000000000000004</v>
      </c>
      <c r="F992" s="33">
        <f>F987</f>
        <v>47</v>
      </c>
      <c r="G992" s="33">
        <f>F992*15</f>
        <v>705</v>
      </c>
      <c r="H992" s="33">
        <v>0</v>
      </c>
      <c r="I992" s="53">
        <f>G992*H992</f>
        <v>0</v>
      </c>
    </row>
    <row r="993" spans="1:9" ht="18.75" x14ac:dyDescent="0.3">
      <c r="A993" s="17"/>
      <c r="B993" s="54" t="s">
        <v>951</v>
      </c>
      <c r="C993" s="33">
        <v>2.5</v>
      </c>
      <c r="D993" s="33">
        <v>7</v>
      </c>
      <c r="E993" s="33">
        <v>0.5</v>
      </c>
      <c r="F993" s="33">
        <f t="shared" ref="F993:F994" si="92">F988</f>
        <v>48</v>
      </c>
      <c r="G993" s="33">
        <f>F993*15</f>
        <v>720</v>
      </c>
      <c r="H993" s="33">
        <v>0</v>
      </c>
      <c r="I993" s="53">
        <f>H993*G993</f>
        <v>0</v>
      </c>
    </row>
    <row r="994" spans="1:9" ht="19.5" thickBot="1" x14ac:dyDescent="0.35">
      <c r="A994" s="32"/>
      <c r="B994" s="55" t="s">
        <v>950</v>
      </c>
      <c r="C994" s="29">
        <v>3</v>
      </c>
      <c r="D994" s="29">
        <v>7</v>
      </c>
      <c r="E994" s="29">
        <v>0.85</v>
      </c>
      <c r="F994" s="33">
        <f t="shared" si="92"/>
        <v>57</v>
      </c>
      <c r="G994" s="33">
        <f>F994*15</f>
        <v>855</v>
      </c>
      <c r="H994" s="29">
        <v>0</v>
      </c>
      <c r="I994" s="41">
        <f>G994*H994</f>
        <v>0</v>
      </c>
    </row>
    <row r="995" spans="1:9" ht="18.75" x14ac:dyDescent="0.3">
      <c r="A995" s="22" t="s">
        <v>938</v>
      </c>
      <c r="B995" s="19"/>
      <c r="C995" s="19"/>
      <c r="D995" s="19"/>
      <c r="E995" s="19"/>
      <c r="F995" s="19"/>
      <c r="G995" s="19"/>
      <c r="H995" s="19"/>
      <c r="I995" s="18"/>
    </row>
    <row r="996" spans="1:9" ht="18.75" x14ac:dyDescent="0.3">
      <c r="A996" s="17" t="s">
        <v>360</v>
      </c>
      <c r="B996" s="15"/>
      <c r="C996" s="15"/>
      <c r="D996" s="15"/>
      <c r="E996" s="15"/>
      <c r="F996" s="15"/>
      <c r="G996" s="15"/>
      <c r="H996" s="15"/>
      <c r="I996" s="14"/>
    </row>
    <row r="997" spans="1:9" ht="18.75" x14ac:dyDescent="0.3">
      <c r="A997" s="17"/>
      <c r="B997" s="54" t="s">
        <v>952</v>
      </c>
      <c r="C997" s="33">
        <v>2</v>
      </c>
      <c r="D997" s="33">
        <v>7</v>
      </c>
      <c r="E997" s="33">
        <v>0.35</v>
      </c>
      <c r="F997" s="33">
        <f>F959-4</f>
        <v>45</v>
      </c>
      <c r="G997" s="33">
        <f>F997*15</f>
        <v>675</v>
      </c>
      <c r="H997" s="33">
        <v>0</v>
      </c>
      <c r="I997" s="53">
        <f>G997*H997</f>
        <v>0</v>
      </c>
    </row>
    <row r="998" spans="1:9" ht="18.75" x14ac:dyDescent="0.3">
      <c r="A998" s="17"/>
      <c r="B998" s="54" t="s">
        <v>953</v>
      </c>
      <c r="C998" s="33"/>
      <c r="D998" s="33">
        <v>10</v>
      </c>
      <c r="E998" s="33">
        <v>0.55000000000000004</v>
      </c>
      <c r="F998" s="33">
        <f>F960-4</f>
        <v>50</v>
      </c>
      <c r="G998" s="33">
        <f>F998*15</f>
        <v>750</v>
      </c>
      <c r="H998" s="33">
        <v>0</v>
      </c>
      <c r="I998" s="53">
        <f>G998*H998</f>
        <v>0</v>
      </c>
    </row>
    <row r="999" spans="1:9" ht="18.75" x14ac:dyDescent="0.3">
      <c r="A999" s="17"/>
      <c r="B999" s="54" t="s">
        <v>954</v>
      </c>
      <c r="C999" s="33">
        <v>2.5</v>
      </c>
      <c r="D999" s="33">
        <v>7</v>
      </c>
      <c r="E999" s="33">
        <v>0.5</v>
      </c>
      <c r="F999" s="33">
        <f>F961-4</f>
        <v>51</v>
      </c>
      <c r="G999" s="33">
        <f>F999*15</f>
        <v>765</v>
      </c>
      <c r="H999" s="33">
        <v>0</v>
      </c>
      <c r="I999" s="53">
        <f>H999*G999</f>
        <v>0</v>
      </c>
    </row>
    <row r="1000" spans="1:9" ht="19.5" thickBot="1" x14ac:dyDescent="0.35">
      <c r="A1000" s="17"/>
      <c r="B1000" s="55" t="s">
        <v>955</v>
      </c>
      <c r="C1000" s="29">
        <v>3</v>
      </c>
      <c r="D1000" s="29">
        <v>7</v>
      </c>
      <c r="E1000" s="29">
        <v>0.85</v>
      </c>
      <c r="F1000" s="33">
        <f>F857+13</f>
        <v>61</v>
      </c>
      <c r="G1000" s="33">
        <f>F1000*15</f>
        <v>915</v>
      </c>
      <c r="H1000" s="29">
        <v>0</v>
      </c>
      <c r="I1000" s="41">
        <f>G1000*H1000</f>
        <v>0</v>
      </c>
    </row>
    <row r="1001" spans="1:9" ht="18.75" x14ac:dyDescent="0.3">
      <c r="A1001" s="22" t="s">
        <v>1048</v>
      </c>
      <c r="B1001" s="21"/>
      <c r="C1001" s="19"/>
      <c r="D1001" s="19"/>
      <c r="E1001" s="19"/>
      <c r="F1001" s="19"/>
      <c r="G1001" s="19"/>
      <c r="H1001" s="19"/>
      <c r="I1001" s="18"/>
    </row>
    <row r="1002" spans="1:9" ht="18.75" x14ac:dyDescent="0.3">
      <c r="A1002" s="17" t="s">
        <v>130</v>
      </c>
      <c r="B1002" s="16"/>
      <c r="C1002" s="15"/>
      <c r="D1002" s="15"/>
      <c r="E1002" s="15"/>
      <c r="F1002" s="15"/>
      <c r="G1002" s="15"/>
      <c r="H1002" s="15"/>
      <c r="I1002" s="14"/>
    </row>
    <row r="1003" spans="1:9" ht="18.75" x14ac:dyDescent="0.3">
      <c r="A1003" s="17" t="s">
        <v>24</v>
      </c>
      <c r="B1003" s="56" t="s">
        <v>1046</v>
      </c>
      <c r="C1003" s="33">
        <v>2.5</v>
      </c>
      <c r="D1003" s="33">
        <v>7</v>
      </c>
      <c r="E1003" s="33">
        <v>0.5</v>
      </c>
      <c r="F1003" s="33">
        <f>F863+11</f>
        <v>51</v>
      </c>
      <c r="G1003" s="33">
        <f t="shared" ref="G1003" si="93">F1003*15</f>
        <v>765</v>
      </c>
      <c r="H1003" s="33">
        <v>0</v>
      </c>
      <c r="I1003" s="53">
        <f t="shared" ref="I1003:I1004" si="94">H1003*G1003</f>
        <v>0</v>
      </c>
    </row>
    <row r="1004" spans="1:9" ht="19.5" thickBot="1" x14ac:dyDescent="0.35">
      <c r="A1004" s="17"/>
      <c r="B1004" s="57" t="s">
        <v>1124</v>
      </c>
      <c r="C1004" s="37">
        <v>3</v>
      </c>
      <c r="D1004" s="37">
        <v>7</v>
      </c>
      <c r="E1004" s="37">
        <v>0.85</v>
      </c>
      <c r="F1004" s="33">
        <f>F865+11</f>
        <v>56</v>
      </c>
      <c r="G1004" s="33">
        <f>F1004*15</f>
        <v>840</v>
      </c>
      <c r="H1004" s="33">
        <v>0</v>
      </c>
      <c r="I1004" s="53">
        <f t="shared" si="94"/>
        <v>0</v>
      </c>
    </row>
    <row r="1005" spans="1:9" ht="18.75" x14ac:dyDescent="0.3">
      <c r="A1005" s="22" t="s">
        <v>1049</v>
      </c>
      <c r="B1005" s="21"/>
      <c r="C1005" s="19"/>
      <c r="D1005" s="19"/>
      <c r="E1005" s="19"/>
      <c r="F1005" s="19"/>
      <c r="G1005" s="19"/>
      <c r="H1005" s="19"/>
      <c r="I1005" s="18"/>
    </row>
    <row r="1006" spans="1:9" ht="18.75" x14ac:dyDescent="0.3">
      <c r="A1006" s="17" t="s">
        <v>130</v>
      </c>
      <c r="B1006" s="16"/>
      <c r="C1006" s="15"/>
      <c r="D1006" s="15"/>
      <c r="E1006" s="15"/>
      <c r="F1006" s="15"/>
      <c r="G1006" s="15"/>
      <c r="H1006" s="15"/>
      <c r="I1006" s="14"/>
    </row>
    <row r="1007" spans="1:9" ht="18.75" x14ac:dyDescent="0.3">
      <c r="A1007" s="17" t="s">
        <v>24</v>
      </c>
      <c r="B1007" s="56" t="s">
        <v>1047</v>
      </c>
      <c r="C1007" s="33">
        <v>2.5</v>
      </c>
      <c r="D1007" s="33">
        <v>7</v>
      </c>
      <c r="E1007" s="33">
        <v>0.5</v>
      </c>
      <c r="F1007" s="33">
        <f>F1003-3</f>
        <v>48</v>
      </c>
      <c r="G1007" s="33">
        <f t="shared" ref="G1007:G1008" si="95">F1007*15</f>
        <v>720</v>
      </c>
      <c r="H1007" s="33">
        <v>0</v>
      </c>
      <c r="I1007" s="53">
        <f t="shared" ref="I1007:I1008" si="96">H1007*G1007</f>
        <v>0</v>
      </c>
    </row>
    <row r="1008" spans="1:9" ht="19.5" thickBot="1" x14ac:dyDescent="0.35">
      <c r="A1008" s="17"/>
      <c r="B1008" s="57" t="s">
        <v>1125</v>
      </c>
      <c r="C1008" s="37">
        <v>3</v>
      </c>
      <c r="D1008" s="37">
        <v>7</v>
      </c>
      <c r="E1008" s="37">
        <v>0.85</v>
      </c>
      <c r="F1008" s="33">
        <f>F1004-3</f>
        <v>53</v>
      </c>
      <c r="G1008" s="33">
        <f t="shared" si="95"/>
        <v>795</v>
      </c>
      <c r="H1008" s="33">
        <v>0</v>
      </c>
      <c r="I1008" s="53">
        <f t="shared" si="96"/>
        <v>0</v>
      </c>
    </row>
    <row r="1009" spans="1:9" ht="19.5" thickBot="1" x14ac:dyDescent="0.35">
      <c r="A1009" s="59" t="s">
        <v>984</v>
      </c>
      <c r="B1009" s="21"/>
      <c r="C1009" s="19"/>
      <c r="D1009" s="19"/>
      <c r="E1009" s="19"/>
      <c r="F1009" s="19"/>
      <c r="G1009" s="19"/>
      <c r="H1009" s="19"/>
      <c r="I1009" s="18"/>
    </row>
    <row r="1010" spans="1:9" ht="18.75" x14ac:dyDescent="0.3">
      <c r="A1010" s="45" t="s">
        <v>985</v>
      </c>
      <c r="B1010" s="16"/>
      <c r="C1010" s="15"/>
      <c r="D1010" s="15"/>
      <c r="E1010" s="15"/>
      <c r="F1010" s="15"/>
      <c r="G1010" s="15"/>
      <c r="H1010" s="15"/>
      <c r="I1010" s="14"/>
    </row>
    <row r="1011" spans="1:9" ht="18.75" x14ac:dyDescent="0.3">
      <c r="A1011" s="44" t="s">
        <v>17</v>
      </c>
      <c r="B1011" s="16"/>
      <c r="C1011" s="15"/>
      <c r="D1011" s="15"/>
      <c r="E1011" s="15"/>
      <c r="F1011" s="15"/>
      <c r="G1011" s="15"/>
      <c r="H1011" s="15"/>
      <c r="I1011" s="14"/>
    </row>
    <row r="1012" spans="1:9" ht="18.75" x14ac:dyDescent="0.3">
      <c r="A1012" s="44"/>
      <c r="B1012" s="56" t="s">
        <v>1129</v>
      </c>
      <c r="C1012" s="33">
        <v>2</v>
      </c>
      <c r="D1012" s="33">
        <v>5</v>
      </c>
      <c r="E1012" s="33">
        <v>0.2</v>
      </c>
      <c r="F1012" s="33">
        <f>F470+3</f>
        <v>33</v>
      </c>
      <c r="G1012" s="33">
        <f>F1012*15</f>
        <v>495</v>
      </c>
      <c r="H1012" s="33">
        <v>0</v>
      </c>
      <c r="I1012" s="53">
        <v>0</v>
      </c>
    </row>
    <row r="1013" spans="1:9" ht="18.75" x14ac:dyDescent="0.3">
      <c r="A1013" s="44"/>
      <c r="B1013" s="56" t="s">
        <v>986</v>
      </c>
      <c r="C1013" s="33">
        <v>3</v>
      </c>
      <c r="D1013" s="33">
        <v>6</v>
      </c>
      <c r="E1013" s="33">
        <v>0.5</v>
      </c>
      <c r="F1013" s="33">
        <f>F494+3</f>
        <v>46</v>
      </c>
      <c r="G1013" s="33">
        <f>F1013*15</f>
        <v>690</v>
      </c>
      <c r="H1013" s="33">
        <v>0</v>
      </c>
      <c r="I1013" s="53">
        <f>H1013*G1013</f>
        <v>0</v>
      </c>
    </row>
    <row r="1014" spans="1:9" ht="18.75" x14ac:dyDescent="0.3">
      <c r="A1014" s="44"/>
      <c r="B1014" s="56" t="s">
        <v>987</v>
      </c>
      <c r="C1014" s="33">
        <v>4</v>
      </c>
      <c r="D1014" s="33">
        <v>8</v>
      </c>
      <c r="E1014" s="33">
        <v>1</v>
      </c>
      <c r="F1014" s="33">
        <f>F495+4</f>
        <v>63</v>
      </c>
      <c r="G1014" s="33">
        <f>F1014*15</f>
        <v>945</v>
      </c>
      <c r="H1014" s="33">
        <v>0</v>
      </c>
      <c r="I1014" s="53">
        <f>H1014*G1014</f>
        <v>0</v>
      </c>
    </row>
    <row r="1015" spans="1:9" ht="19.5" thickBot="1" x14ac:dyDescent="0.35">
      <c r="A1015" s="43"/>
      <c r="B1015" s="42" t="s">
        <v>988</v>
      </c>
      <c r="C1015" s="29">
        <v>5</v>
      </c>
      <c r="D1015" s="29">
        <v>8</v>
      </c>
      <c r="E1015" s="29">
        <v>2</v>
      </c>
      <c r="F1015" s="29">
        <f>F496+5</f>
        <v>79</v>
      </c>
      <c r="G1015" s="29">
        <f>F1015*15</f>
        <v>1185</v>
      </c>
      <c r="H1015" s="29">
        <v>0</v>
      </c>
      <c r="I1015" s="41">
        <f>H1015*G1015</f>
        <v>0</v>
      </c>
    </row>
    <row r="1016" spans="1:9" ht="18.75" x14ac:dyDescent="0.3">
      <c r="A1016" s="45" t="s">
        <v>989</v>
      </c>
      <c r="B1016" s="21"/>
      <c r="C1016" s="19"/>
      <c r="D1016" s="19"/>
      <c r="E1016" s="19"/>
      <c r="F1016" s="19"/>
      <c r="G1016" s="19"/>
      <c r="H1016" s="19"/>
      <c r="I1016" s="18"/>
    </row>
    <row r="1017" spans="1:9" ht="18.75" x14ac:dyDescent="0.3">
      <c r="A1017" s="44"/>
      <c r="B1017" s="16"/>
      <c r="C1017" s="15"/>
      <c r="D1017" s="15"/>
      <c r="E1017" s="15"/>
      <c r="F1017" s="15"/>
      <c r="G1017" s="15"/>
      <c r="H1017" s="15"/>
      <c r="I1017" s="14"/>
    </row>
    <row r="1018" spans="1:9" ht="18.75" x14ac:dyDescent="0.3">
      <c r="A1018" s="44"/>
      <c r="B1018" s="56" t="s">
        <v>1130</v>
      </c>
      <c r="C1018" s="33">
        <v>2</v>
      </c>
      <c r="D1018" s="33">
        <v>5</v>
      </c>
      <c r="E1018" s="33">
        <v>0.2</v>
      </c>
      <c r="F1018" s="33">
        <f>F1012</f>
        <v>33</v>
      </c>
      <c r="G1018" s="33">
        <f>F1018*15</f>
        <v>495</v>
      </c>
      <c r="H1018" s="33">
        <v>0</v>
      </c>
      <c r="I1018" s="53">
        <v>0</v>
      </c>
    </row>
    <row r="1019" spans="1:9" ht="18.75" x14ac:dyDescent="0.3">
      <c r="A1019" s="44"/>
      <c r="B1019" s="57" t="s">
        <v>990</v>
      </c>
      <c r="C1019" s="37">
        <v>3</v>
      </c>
      <c r="D1019" s="37">
        <v>6</v>
      </c>
      <c r="E1019" s="37">
        <v>0.5</v>
      </c>
      <c r="F1019" s="37">
        <f>F1013</f>
        <v>46</v>
      </c>
      <c r="G1019" s="37">
        <f>F1019*15</f>
        <v>690</v>
      </c>
      <c r="H1019" s="37">
        <v>0</v>
      </c>
      <c r="I1019" s="36">
        <f>H1019*G1019</f>
        <v>0</v>
      </c>
    </row>
    <row r="1020" spans="1:9" ht="18.75" x14ac:dyDescent="0.3">
      <c r="A1020" s="44"/>
      <c r="B1020" s="56" t="s">
        <v>991</v>
      </c>
      <c r="C1020" s="33">
        <v>4</v>
      </c>
      <c r="D1020" s="33">
        <v>8</v>
      </c>
      <c r="E1020" s="33">
        <v>1</v>
      </c>
      <c r="F1020" s="33">
        <f>F1014</f>
        <v>63</v>
      </c>
      <c r="G1020" s="33">
        <f>F1020*15</f>
        <v>945</v>
      </c>
      <c r="H1020" s="33">
        <v>0</v>
      </c>
      <c r="I1020" s="53">
        <f>H1020*G1020</f>
        <v>0</v>
      </c>
    </row>
    <row r="1021" spans="1:9" ht="19.5" thickBot="1" x14ac:dyDescent="0.35">
      <c r="A1021" s="43"/>
      <c r="B1021" s="42" t="s">
        <v>992</v>
      </c>
      <c r="C1021" s="29">
        <v>5</v>
      </c>
      <c r="D1021" s="29">
        <v>8</v>
      </c>
      <c r="E1021" s="29">
        <v>2</v>
      </c>
      <c r="F1021" s="29">
        <f>F1015</f>
        <v>79</v>
      </c>
      <c r="G1021" s="29">
        <f>F1021*15</f>
        <v>1185</v>
      </c>
      <c r="H1021" s="29">
        <v>0</v>
      </c>
      <c r="I1021" s="41">
        <f>H1021*G1021</f>
        <v>0</v>
      </c>
    </row>
    <row r="1022" spans="1:9" ht="18.75" x14ac:dyDescent="0.3">
      <c r="A1022" s="45" t="s">
        <v>240</v>
      </c>
      <c r="B1022" s="21"/>
      <c r="C1022" s="19"/>
      <c r="D1022" s="19"/>
      <c r="E1022" s="19"/>
      <c r="F1022" s="19"/>
      <c r="G1022" s="19"/>
      <c r="H1022" s="19"/>
      <c r="I1022" s="18"/>
    </row>
    <row r="1023" spans="1:9" ht="18.75" x14ac:dyDescent="0.3">
      <c r="A1023" s="44" t="s">
        <v>24</v>
      </c>
      <c r="B1023" s="16"/>
      <c r="C1023" s="15"/>
      <c r="D1023" s="15"/>
      <c r="E1023" s="15"/>
      <c r="F1023" s="15"/>
      <c r="G1023" s="15"/>
      <c r="H1023" s="15"/>
      <c r="I1023" s="14"/>
    </row>
    <row r="1024" spans="1:9" ht="18.75" x14ac:dyDescent="0.3">
      <c r="A1024" s="44"/>
      <c r="B1024" s="56" t="s">
        <v>993</v>
      </c>
      <c r="C1024" s="33">
        <v>3</v>
      </c>
      <c r="D1024" s="33">
        <v>6</v>
      </c>
      <c r="E1024" s="33">
        <v>0.5</v>
      </c>
      <c r="F1024" s="33">
        <f>F510+3</f>
        <v>44</v>
      </c>
      <c r="G1024" s="33">
        <f>F1024*15</f>
        <v>660</v>
      </c>
      <c r="H1024" s="33">
        <v>0</v>
      </c>
      <c r="I1024" s="53">
        <f>H1024*G1024</f>
        <v>0</v>
      </c>
    </row>
    <row r="1025" spans="1:9" ht="18.75" x14ac:dyDescent="0.3">
      <c r="A1025" s="44"/>
      <c r="B1025" s="56" t="s">
        <v>994</v>
      </c>
      <c r="C1025" s="33">
        <v>4</v>
      </c>
      <c r="D1025" s="33">
        <v>8</v>
      </c>
      <c r="E1025" s="33">
        <v>1</v>
      </c>
      <c r="F1025" s="33">
        <f>F511+4</f>
        <v>60</v>
      </c>
      <c r="G1025" s="33">
        <f>F1025*15</f>
        <v>900</v>
      </c>
      <c r="H1025" s="33">
        <v>0</v>
      </c>
      <c r="I1025" s="53">
        <f>H1025*G1025</f>
        <v>0</v>
      </c>
    </row>
    <row r="1026" spans="1:9" ht="19.5" thickBot="1" x14ac:dyDescent="0.35">
      <c r="A1026" s="43"/>
      <c r="B1026" s="42" t="s">
        <v>995</v>
      </c>
      <c r="C1026" s="29">
        <v>5</v>
      </c>
      <c r="D1026" s="29">
        <v>8</v>
      </c>
      <c r="E1026" s="29">
        <v>2</v>
      </c>
      <c r="F1026" s="29">
        <f>F474+7</f>
        <v>76</v>
      </c>
      <c r="G1026" s="29">
        <f>F1026*15</f>
        <v>1140</v>
      </c>
      <c r="H1026" s="29">
        <v>0</v>
      </c>
      <c r="I1026" s="41">
        <f>H1026*G1026</f>
        <v>0</v>
      </c>
    </row>
    <row r="1027" spans="1:9" ht="18.75" x14ac:dyDescent="0.3">
      <c r="A1027" s="45" t="s">
        <v>240</v>
      </c>
      <c r="B1027" s="21"/>
      <c r="C1027" s="19"/>
      <c r="D1027" s="19"/>
      <c r="E1027" s="19"/>
      <c r="F1027" s="19"/>
      <c r="G1027" s="19"/>
      <c r="H1027" s="19"/>
      <c r="I1027" s="18"/>
    </row>
    <row r="1028" spans="1:9" ht="18.75" x14ac:dyDescent="0.3">
      <c r="A1028" s="44" t="s">
        <v>21</v>
      </c>
      <c r="B1028" s="16"/>
      <c r="C1028" s="15"/>
      <c r="D1028" s="15"/>
      <c r="E1028" s="15"/>
      <c r="F1028" s="15"/>
      <c r="G1028" s="15"/>
      <c r="H1028" s="15"/>
      <c r="I1028" s="14"/>
    </row>
    <row r="1029" spans="1:9" ht="18.75" x14ac:dyDescent="0.3">
      <c r="A1029" s="44"/>
      <c r="B1029" s="56" t="s">
        <v>996</v>
      </c>
      <c r="C1029" s="33">
        <v>3</v>
      </c>
      <c r="D1029" s="33">
        <v>6</v>
      </c>
      <c r="E1029" s="33">
        <v>0.5</v>
      </c>
      <c r="F1029" s="33">
        <f>F1024</f>
        <v>44</v>
      </c>
      <c r="G1029" s="33">
        <f>F1029*15</f>
        <v>660</v>
      </c>
      <c r="H1029" s="33">
        <v>0</v>
      </c>
      <c r="I1029" s="53">
        <f>H1029*G1029</f>
        <v>0</v>
      </c>
    </row>
    <row r="1030" spans="1:9" ht="18.75" x14ac:dyDescent="0.3">
      <c r="A1030" s="44"/>
      <c r="B1030" s="56" t="s">
        <v>997</v>
      </c>
      <c r="C1030" s="33">
        <v>4</v>
      </c>
      <c r="D1030" s="33">
        <v>8</v>
      </c>
      <c r="E1030" s="33">
        <v>1</v>
      </c>
      <c r="F1030" s="33">
        <f t="shared" ref="F1030:F1031" si="97">F1025</f>
        <v>60</v>
      </c>
      <c r="G1030" s="33">
        <f>F1030*15</f>
        <v>900</v>
      </c>
      <c r="H1030" s="33">
        <v>0</v>
      </c>
      <c r="I1030" s="53">
        <f>H1030*G1030</f>
        <v>0</v>
      </c>
    </row>
    <row r="1031" spans="1:9" ht="19.5" thickBot="1" x14ac:dyDescent="0.35">
      <c r="A1031" s="43"/>
      <c r="B1031" s="42" t="s">
        <v>998</v>
      </c>
      <c r="C1031" s="29">
        <v>5</v>
      </c>
      <c r="D1031" s="29">
        <v>8</v>
      </c>
      <c r="E1031" s="29">
        <v>2</v>
      </c>
      <c r="F1031" s="29">
        <f t="shared" si="97"/>
        <v>76</v>
      </c>
      <c r="G1031" s="29">
        <f>F1031*15</f>
        <v>1140</v>
      </c>
      <c r="H1031" s="29">
        <v>0</v>
      </c>
      <c r="I1031" s="41">
        <f>H1031*G1031</f>
        <v>0</v>
      </c>
    </row>
    <row r="1032" spans="1:9" ht="18.75" x14ac:dyDescent="0.3">
      <c r="A1032" s="45" t="s">
        <v>240</v>
      </c>
      <c r="B1032" s="16"/>
      <c r="C1032" s="15"/>
      <c r="D1032" s="15"/>
      <c r="E1032" s="15"/>
      <c r="F1032" s="15"/>
      <c r="G1032" s="15"/>
      <c r="H1032" s="15"/>
      <c r="I1032" s="14"/>
    </row>
    <row r="1033" spans="1:9" ht="18.75" x14ac:dyDescent="0.3">
      <c r="A1033" s="44" t="s">
        <v>17</v>
      </c>
      <c r="B1033" s="16"/>
      <c r="C1033" s="15"/>
      <c r="D1033" s="15"/>
      <c r="E1033" s="15"/>
      <c r="F1033" s="15"/>
      <c r="G1033" s="15"/>
      <c r="H1033" s="15"/>
      <c r="I1033" s="14"/>
    </row>
    <row r="1034" spans="1:9" ht="18.75" x14ac:dyDescent="0.3">
      <c r="A1034" s="44"/>
      <c r="B1034" s="56" t="s">
        <v>999</v>
      </c>
      <c r="C1034" s="33">
        <v>3</v>
      </c>
      <c r="D1034" s="33">
        <v>6</v>
      </c>
      <c r="E1034" s="33">
        <v>0.5</v>
      </c>
      <c r="F1034" s="33">
        <f>F1029</f>
        <v>44</v>
      </c>
      <c r="G1034" s="33">
        <f>F1034*15</f>
        <v>660</v>
      </c>
      <c r="H1034" s="33">
        <v>0</v>
      </c>
      <c r="I1034" s="53">
        <f>H1034*G1034</f>
        <v>0</v>
      </c>
    </row>
    <row r="1035" spans="1:9" ht="18.75" x14ac:dyDescent="0.3">
      <c r="A1035" s="44"/>
      <c r="B1035" s="56" t="s">
        <v>1000</v>
      </c>
      <c r="C1035" s="33">
        <v>4</v>
      </c>
      <c r="D1035" s="33">
        <v>8</v>
      </c>
      <c r="E1035" s="33">
        <v>1</v>
      </c>
      <c r="F1035" s="33">
        <f t="shared" ref="F1035:F1036" si="98">F1030</f>
        <v>60</v>
      </c>
      <c r="G1035" s="33">
        <f>F1035*15</f>
        <v>900</v>
      </c>
      <c r="H1035" s="33">
        <v>0</v>
      </c>
      <c r="I1035" s="53">
        <f>H1035*G1035</f>
        <v>0</v>
      </c>
    </row>
    <row r="1036" spans="1:9" ht="19.5" thickBot="1" x14ac:dyDescent="0.35">
      <c r="A1036" s="43"/>
      <c r="B1036" s="42" t="s">
        <v>1001</v>
      </c>
      <c r="C1036" s="29">
        <v>5</v>
      </c>
      <c r="D1036" s="29">
        <v>8</v>
      </c>
      <c r="E1036" s="29">
        <v>2</v>
      </c>
      <c r="F1036" s="33">
        <f t="shared" si="98"/>
        <v>76</v>
      </c>
      <c r="G1036" s="33">
        <f>F1036*15</f>
        <v>1140</v>
      </c>
      <c r="H1036" s="29">
        <v>0</v>
      </c>
      <c r="I1036" s="41">
        <f>H1036*G1036</f>
        <v>0</v>
      </c>
    </row>
    <row r="1037" spans="1:9" ht="19.5" thickBot="1" x14ac:dyDescent="0.35">
      <c r="A1037" s="95" t="s">
        <v>1002</v>
      </c>
      <c r="B1037" s="21"/>
      <c r="C1037" s="19"/>
      <c r="D1037" s="19"/>
      <c r="E1037" s="19"/>
      <c r="F1037" s="19"/>
      <c r="G1037" s="19"/>
      <c r="H1037" s="19"/>
      <c r="I1037" s="18"/>
    </row>
    <row r="1038" spans="1:9" ht="18.75" x14ac:dyDescent="0.3">
      <c r="A1038" s="45" t="s">
        <v>985</v>
      </c>
      <c r="B1038" s="16"/>
      <c r="C1038" s="15"/>
      <c r="D1038" s="15"/>
      <c r="E1038" s="15"/>
      <c r="F1038" s="15"/>
      <c r="G1038" s="15"/>
      <c r="H1038" s="15"/>
      <c r="I1038" s="14"/>
    </row>
    <row r="1039" spans="1:9" ht="18.75" x14ac:dyDescent="0.3">
      <c r="A1039" s="44" t="s">
        <v>17</v>
      </c>
      <c r="B1039" s="16"/>
      <c r="C1039" s="15"/>
      <c r="D1039" s="15"/>
      <c r="E1039" s="15"/>
      <c r="F1039" s="15"/>
      <c r="G1039" s="15"/>
      <c r="H1039" s="15"/>
      <c r="I1039" s="14"/>
    </row>
    <row r="1040" spans="1:9" ht="18.75" x14ac:dyDescent="0.3">
      <c r="A1040" s="44"/>
      <c r="B1040" s="56" t="s">
        <v>1003</v>
      </c>
      <c r="C1040" s="33">
        <v>3</v>
      </c>
      <c r="D1040" s="33">
        <v>6</v>
      </c>
      <c r="E1040" s="33">
        <v>0.5</v>
      </c>
      <c r="F1040" s="33">
        <f>F1013-3</f>
        <v>43</v>
      </c>
      <c r="G1040" s="33">
        <f>F1040*15</f>
        <v>645</v>
      </c>
      <c r="H1040" s="33">
        <v>0</v>
      </c>
      <c r="I1040" s="53">
        <f>H1040*G1040</f>
        <v>0</v>
      </c>
    </row>
    <row r="1041" spans="1:9" ht="18.75" x14ac:dyDescent="0.3">
      <c r="A1041" s="44"/>
      <c r="B1041" s="56" t="s">
        <v>1004</v>
      </c>
      <c r="C1041" s="33">
        <v>4</v>
      </c>
      <c r="D1041" s="33">
        <v>8</v>
      </c>
      <c r="E1041" s="33">
        <v>1</v>
      </c>
      <c r="F1041" s="33">
        <f>F1014-3</f>
        <v>60</v>
      </c>
      <c r="G1041" s="33">
        <f>F1041*15</f>
        <v>900</v>
      </c>
      <c r="H1041" s="33">
        <v>0</v>
      </c>
      <c r="I1041" s="53">
        <f>H1041*G1041</f>
        <v>0</v>
      </c>
    </row>
    <row r="1042" spans="1:9" ht="19.5" thickBot="1" x14ac:dyDescent="0.35">
      <c r="A1042" s="43"/>
      <c r="B1042" s="42" t="s">
        <v>1005</v>
      </c>
      <c r="C1042" s="29">
        <v>5</v>
      </c>
      <c r="D1042" s="29">
        <v>8</v>
      </c>
      <c r="E1042" s="29">
        <v>1.9</v>
      </c>
      <c r="F1042" s="29">
        <f>F1015-3</f>
        <v>76</v>
      </c>
      <c r="G1042" s="33">
        <f>F1042*15</f>
        <v>1140</v>
      </c>
      <c r="H1042" s="29">
        <v>0</v>
      </c>
      <c r="I1042" s="41">
        <f>H1042*G1042</f>
        <v>0</v>
      </c>
    </row>
    <row r="1043" spans="1:9" ht="18.75" x14ac:dyDescent="0.3">
      <c r="A1043" s="45" t="s">
        <v>1006</v>
      </c>
      <c r="B1043" s="21"/>
      <c r="C1043" s="19"/>
      <c r="D1043" s="19"/>
      <c r="E1043" s="19"/>
      <c r="F1043" s="19"/>
      <c r="G1043" s="19"/>
      <c r="H1043" s="19"/>
      <c r="I1043" s="18"/>
    </row>
    <row r="1044" spans="1:9" ht="18.75" x14ac:dyDescent="0.3">
      <c r="A1044" s="44"/>
      <c r="B1044" s="16"/>
      <c r="C1044" s="15"/>
      <c r="D1044" s="15"/>
      <c r="E1044" s="15"/>
      <c r="F1044" s="15"/>
      <c r="G1044" s="15"/>
      <c r="H1044" s="15"/>
      <c r="I1044" s="14"/>
    </row>
    <row r="1045" spans="1:9" ht="18.75" x14ac:dyDescent="0.3">
      <c r="A1045" s="44"/>
      <c r="B1045" s="56" t="s">
        <v>1007</v>
      </c>
      <c r="C1045" s="33">
        <v>3</v>
      </c>
      <c r="D1045" s="33">
        <v>6</v>
      </c>
      <c r="E1045" s="33">
        <v>0.5</v>
      </c>
      <c r="F1045" s="33">
        <f>F1040</f>
        <v>43</v>
      </c>
      <c r="G1045" s="33">
        <f>F1045*15</f>
        <v>645</v>
      </c>
      <c r="H1045" s="33">
        <v>0</v>
      </c>
      <c r="I1045" s="53">
        <f>H1045*G1045</f>
        <v>0</v>
      </c>
    </row>
    <row r="1046" spans="1:9" ht="18.75" x14ac:dyDescent="0.3">
      <c r="A1046" s="44"/>
      <c r="B1046" s="56" t="s">
        <v>1008</v>
      </c>
      <c r="C1046" s="33">
        <v>4</v>
      </c>
      <c r="D1046" s="33">
        <v>8</v>
      </c>
      <c r="E1046" s="33">
        <v>1</v>
      </c>
      <c r="F1046" s="33">
        <f t="shared" ref="F1046:F1047" si="99">F1041</f>
        <v>60</v>
      </c>
      <c r="G1046" s="33">
        <f>F1046*15</f>
        <v>900</v>
      </c>
      <c r="H1046" s="33">
        <v>0</v>
      </c>
      <c r="I1046" s="53">
        <f>H1046*G1046</f>
        <v>0</v>
      </c>
    </row>
    <row r="1047" spans="1:9" ht="19.5" thickBot="1" x14ac:dyDescent="0.35">
      <c r="A1047" s="43"/>
      <c r="B1047" s="42" t="s">
        <v>1009</v>
      </c>
      <c r="C1047" s="29">
        <v>5</v>
      </c>
      <c r="D1047" s="29">
        <v>8</v>
      </c>
      <c r="E1047" s="29">
        <v>1.9</v>
      </c>
      <c r="F1047" s="29">
        <f t="shared" si="99"/>
        <v>76</v>
      </c>
      <c r="G1047" s="33">
        <f>F1047*15</f>
        <v>1140</v>
      </c>
      <c r="H1047" s="29">
        <v>0</v>
      </c>
      <c r="I1047" s="41">
        <f>H1047*G1047</f>
        <v>0</v>
      </c>
    </row>
    <row r="1048" spans="1:9" ht="18.75" x14ac:dyDescent="0.3">
      <c r="A1048" s="45" t="s">
        <v>1010</v>
      </c>
      <c r="B1048" s="21"/>
      <c r="C1048" s="19"/>
      <c r="D1048" s="19"/>
      <c r="E1048" s="19"/>
      <c r="F1048" s="19"/>
      <c r="G1048" s="19"/>
      <c r="H1048" s="19"/>
      <c r="I1048" s="18"/>
    </row>
    <row r="1049" spans="1:9" ht="18.75" x14ac:dyDescent="0.3">
      <c r="A1049" s="44" t="s">
        <v>24</v>
      </c>
      <c r="B1049" s="16"/>
      <c r="C1049" s="15"/>
      <c r="D1049" s="15"/>
      <c r="E1049" s="15"/>
      <c r="F1049" s="15"/>
      <c r="G1049" s="15"/>
      <c r="H1049" s="15"/>
      <c r="I1049" s="14"/>
    </row>
    <row r="1050" spans="1:9" ht="18.75" x14ac:dyDescent="0.3">
      <c r="A1050" s="44"/>
      <c r="B1050" s="56" t="s">
        <v>1015</v>
      </c>
      <c r="C1050" s="33">
        <v>3</v>
      </c>
      <c r="D1050" s="33">
        <v>6</v>
      </c>
      <c r="E1050" s="33">
        <v>0.5</v>
      </c>
      <c r="F1050" s="33">
        <f>F1040+8</f>
        <v>51</v>
      </c>
      <c r="G1050" s="33">
        <f>F1050*15</f>
        <v>765</v>
      </c>
      <c r="H1050" s="33">
        <v>0</v>
      </c>
      <c r="I1050" s="53">
        <f>H1050*G1050</f>
        <v>0</v>
      </c>
    </row>
    <row r="1051" spans="1:9" ht="19.5" thickBot="1" x14ac:dyDescent="0.35">
      <c r="A1051" s="44"/>
      <c r="B1051" s="56" t="s">
        <v>1016</v>
      </c>
      <c r="C1051" s="33">
        <v>4</v>
      </c>
      <c r="D1051" s="33">
        <v>8</v>
      </c>
      <c r="E1051" s="33">
        <v>1</v>
      </c>
      <c r="F1051" s="33">
        <f>F1041+8</f>
        <v>68</v>
      </c>
      <c r="G1051" s="33">
        <f>F1051*15</f>
        <v>1020</v>
      </c>
      <c r="H1051" s="33">
        <v>0</v>
      </c>
      <c r="I1051" s="53">
        <f>H1051*G1051</f>
        <v>0</v>
      </c>
    </row>
    <row r="1052" spans="1:9" ht="18.75" x14ac:dyDescent="0.3">
      <c r="A1052" s="45" t="s">
        <v>1019</v>
      </c>
      <c r="B1052" s="16"/>
      <c r="C1052" s="15"/>
      <c r="D1052" s="15"/>
      <c r="E1052" s="15"/>
      <c r="F1052" s="15"/>
      <c r="G1052" s="15"/>
      <c r="H1052" s="15"/>
      <c r="I1052" s="14"/>
    </row>
    <row r="1053" spans="1:9" ht="18.75" x14ac:dyDescent="0.3">
      <c r="A1053" s="44" t="s">
        <v>24</v>
      </c>
      <c r="B1053" s="16"/>
      <c r="C1053" s="15"/>
      <c r="D1053" s="15"/>
      <c r="E1053" s="15"/>
      <c r="F1053" s="15"/>
      <c r="G1053" s="15"/>
      <c r="H1053" s="15"/>
      <c r="I1053" s="14"/>
    </row>
    <row r="1054" spans="1:9" ht="18.75" x14ac:dyDescent="0.3">
      <c r="A1054" s="44"/>
      <c r="B1054" s="56" t="s">
        <v>1017</v>
      </c>
      <c r="C1054" s="33">
        <v>3</v>
      </c>
      <c r="D1054" s="33">
        <v>6</v>
      </c>
      <c r="E1054" s="33">
        <v>0.5</v>
      </c>
      <c r="F1054" s="33">
        <f>F1050-3</f>
        <v>48</v>
      </c>
      <c r="G1054" s="33">
        <f>F1054*15</f>
        <v>720</v>
      </c>
      <c r="H1054" s="33">
        <v>0</v>
      </c>
      <c r="I1054" s="53">
        <f>H1054*G1054</f>
        <v>0</v>
      </c>
    </row>
    <row r="1055" spans="1:9" ht="19.5" thickBot="1" x14ac:dyDescent="0.35">
      <c r="A1055" s="44"/>
      <c r="B1055" s="56" t="s">
        <v>1018</v>
      </c>
      <c r="C1055" s="33">
        <v>4</v>
      </c>
      <c r="D1055" s="33">
        <v>8</v>
      </c>
      <c r="E1055" s="33">
        <v>1</v>
      </c>
      <c r="F1055" s="33">
        <f>F1051-3</f>
        <v>65</v>
      </c>
      <c r="G1055" s="33">
        <f>F1055*15</f>
        <v>975</v>
      </c>
      <c r="H1055" s="33">
        <v>0</v>
      </c>
      <c r="I1055" s="53">
        <f>H1055*G1055</f>
        <v>0</v>
      </c>
    </row>
    <row r="1056" spans="1:9" ht="19.5" thickBot="1" x14ac:dyDescent="0.35">
      <c r="A1056" s="58" t="s">
        <v>267</v>
      </c>
      <c r="B1056" s="21"/>
      <c r="C1056" s="19"/>
      <c r="D1056" s="19"/>
      <c r="E1056" s="19"/>
      <c r="F1056" s="19"/>
      <c r="G1056" s="19"/>
      <c r="H1056" s="19"/>
      <c r="I1056" s="18"/>
    </row>
    <row r="1057" spans="1:9" ht="18.75" x14ac:dyDescent="0.3">
      <c r="A1057" s="17" t="s">
        <v>263</v>
      </c>
      <c r="B1057" s="16"/>
      <c r="C1057" s="15"/>
      <c r="D1057" s="15"/>
      <c r="E1057" s="15"/>
      <c r="F1057" s="15"/>
      <c r="G1057" s="15"/>
      <c r="H1057" s="15"/>
      <c r="I1057" s="14"/>
    </row>
    <row r="1058" spans="1:9" ht="18.75" x14ac:dyDescent="0.3">
      <c r="A1058" s="17" t="s">
        <v>21</v>
      </c>
      <c r="B1058" s="16"/>
      <c r="C1058" s="15"/>
      <c r="D1058" s="15"/>
      <c r="E1058" s="15"/>
      <c r="F1058" s="15"/>
      <c r="G1058" s="15"/>
      <c r="H1058" s="15"/>
      <c r="I1058" s="14"/>
    </row>
    <row r="1059" spans="1:9" ht="18.75" x14ac:dyDescent="0.3">
      <c r="A1059" s="17"/>
      <c r="B1059" s="56" t="s">
        <v>266</v>
      </c>
      <c r="C1059" s="33">
        <v>2</v>
      </c>
      <c r="D1059" s="33">
        <v>7</v>
      </c>
      <c r="E1059" s="33">
        <v>0.3</v>
      </c>
      <c r="F1059" s="33">
        <v>33</v>
      </c>
      <c r="G1059" s="33">
        <f>F1059*15</f>
        <v>495</v>
      </c>
      <c r="H1059" s="33">
        <v>0</v>
      </c>
      <c r="I1059" s="53">
        <f>G1059*H1059</f>
        <v>0</v>
      </c>
    </row>
    <row r="1060" spans="1:9" ht="18.75" x14ac:dyDescent="0.3">
      <c r="A1060" s="17"/>
      <c r="B1060" s="57" t="s">
        <v>265</v>
      </c>
      <c r="C1060" s="37">
        <v>2.5</v>
      </c>
      <c r="D1060" s="37">
        <v>7</v>
      </c>
      <c r="E1060" s="37">
        <v>0.4</v>
      </c>
      <c r="F1060" s="33">
        <v>37</v>
      </c>
      <c r="G1060" s="33">
        <f>F1060*15</f>
        <v>555</v>
      </c>
      <c r="H1060" s="33">
        <v>0</v>
      </c>
      <c r="I1060" s="53">
        <f>G1060*H1060</f>
        <v>0</v>
      </c>
    </row>
    <row r="1061" spans="1:9" ht="19.5" thickBot="1" x14ac:dyDescent="0.35">
      <c r="A1061" s="32"/>
      <c r="B1061" s="39" t="s">
        <v>264</v>
      </c>
      <c r="C1061" s="28">
        <v>3</v>
      </c>
      <c r="D1061" s="28">
        <v>8</v>
      </c>
      <c r="E1061" s="28">
        <v>0.65</v>
      </c>
      <c r="F1061" s="29">
        <v>44</v>
      </c>
      <c r="G1061" s="29">
        <f>F1061*15</f>
        <v>660</v>
      </c>
      <c r="H1061" s="29">
        <v>0</v>
      </c>
      <c r="I1061" s="41">
        <f>G1061*H1061</f>
        <v>0</v>
      </c>
    </row>
    <row r="1062" spans="1:9" ht="18.75" x14ac:dyDescent="0.3">
      <c r="A1062" s="22" t="s">
        <v>263</v>
      </c>
      <c r="B1062" s="19"/>
      <c r="C1062" s="19"/>
      <c r="D1062" s="19"/>
      <c r="E1062" s="19"/>
      <c r="F1062" s="19"/>
      <c r="G1062" s="19"/>
      <c r="H1062" s="19"/>
      <c r="I1062" s="18"/>
    </row>
    <row r="1063" spans="1:9" ht="18.75" x14ac:dyDescent="0.3">
      <c r="A1063" s="17" t="s">
        <v>24</v>
      </c>
      <c r="B1063" s="15"/>
      <c r="C1063" s="15"/>
      <c r="D1063" s="15"/>
      <c r="E1063" s="15"/>
      <c r="F1063" s="15"/>
      <c r="G1063" s="15"/>
      <c r="H1063" s="15"/>
      <c r="I1063" s="14"/>
    </row>
    <row r="1064" spans="1:9" ht="18.75" x14ac:dyDescent="0.3">
      <c r="A1064" s="17"/>
      <c r="B1064" s="54" t="s">
        <v>262</v>
      </c>
      <c r="C1064" s="33">
        <v>2</v>
      </c>
      <c r="D1064" s="33">
        <v>7</v>
      </c>
      <c r="E1064" s="33">
        <v>0.3</v>
      </c>
      <c r="F1064" s="33">
        <f>F1059</f>
        <v>33</v>
      </c>
      <c r="G1064" s="33">
        <f>F1064*15</f>
        <v>495</v>
      </c>
      <c r="H1064" s="33">
        <v>0</v>
      </c>
      <c r="I1064" s="53">
        <f>G1064*H1064</f>
        <v>0</v>
      </c>
    </row>
    <row r="1065" spans="1:9" ht="18.75" x14ac:dyDescent="0.3">
      <c r="A1065" s="17"/>
      <c r="B1065" s="38" t="s">
        <v>261</v>
      </c>
      <c r="C1065" s="37">
        <v>2.5</v>
      </c>
      <c r="D1065" s="37">
        <v>7</v>
      </c>
      <c r="E1065" s="37">
        <v>0.4</v>
      </c>
      <c r="F1065" s="33">
        <f>F1060</f>
        <v>37</v>
      </c>
      <c r="G1065" s="33">
        <f>F1065*15</f>
        <v>555</v>
      </c>
      <c r="H1065" s="33">
        <v>0</v>
      </c>
      <c r="I1065" s="53">
        <f>G1065*H1065</f>
        <v>0</v>
      </c>
    </row>
    <row r="1066" spans="1:9" ht="19.5" thickBot="1" x14ac:dyDescent="0.35">
      <c r="A1066" s="32"/>
      <c r="B1066" s="38" t="s">
        <v>260</v>
      </c>
      <c r="C1066" s="37">
        <v>3</v>
      </c>
      <c r="D1066" s="37">
        <v>8</v>
      </c>
      <c r="E1066" s="37">
        <v>0.65</v>
      </c>
      <c r="F1066" s="33">
        <f>F1061</f>
        <v>44</v>
      </c>
      <c r="G1066" s="33">
        <f>F1066*15</f>
        <v>660</v>
      </c>
      <c r="H1066" s="33">
        <v>0</v>
      </c>
      <c r="I1066" s="53">
        <f>G1066*H1066</f>
        <v>0</v>
      </c>
    </row>
    <row r="1067" spans="1:9" ht="18.75" x14ac:dyDescent="0.3">
      <c r="A1067" s="22" t="s">
        <v>43</v>
      </c>
      <c r="B1067" s="19"/>
      <c r="C1067" s="19"/>
      <c r="D1067" s="19"/>
      <c r="E1067" s="19"/>
      <c r="F1067" s="19"/>
      <c r="G1067" s="19"/>
      <c r="H1067" s="19"/>
      <c r="I1067" s="18"/>
    </row>
    <row r="1068" spans="1:9" ht="18.75" x14ac:dyDescent="0.3">
      <c r="A1068" s="17" t="s">
        <v>21</v>
      </c>
      <c r="B1068" s="15"/>
      <c r="C1068" s="15"/>
      <c r="D1068" s="15"/>
      <c r="E1068" s="15"/>
      <c r="F1068" s="15"/>
      <c r="G1068" s="15"/>
      <c r="H1068" s="15"/>
      <c r="I1068" s="14"/>
    </row>
    <row r="1069" spans="1:9" ht="18.75" x14ac:dyDescent="0.3">
      <c r="A1069" s="17"/>
      <c r="B1069" s="54" t="s">
        <v>259</v>
      </c>
      <c r="C1069" s="33">
        <v>2</v>
      </c>
      <c r="D1069" s="33">
        <v>7</v>
      </c>
      <c r="E1069" s="33">
        <v>0.3</v>
      </c>
      <c r="F1069" s="33">
        <f>F1059+8</f>
        <v>41</v>
      </c>
      <c r="G1069" s="33">
        <f>F1069*15</f>
        <v>615</v>
      </c>
      <c r="H1069" s="33">
        <v>0</v>
      </c>
      <c r="I1069" s="53">
        <f>G1069*H1069</f>
        <v>0</v>
      </c>
    </row>
    <row r="1070" spans="1:9" ht="18.75" x14ac:dyDescent="0.3">
      <c r="A1070" s="17"/>
      <c r="B1070" s="38" t="s">
        <v>258</v>
      </c>
      <c r="C1070" s="37">
        <v>2.5</v>
      </c>
      <c r="D1070" s="37">
        <v>7</v>
      </c>
      <c r="E1070" s="37">
        <v>0.4</v>
      </c>
      <c r="F1070" s="33">
        <f>F1060+8</f>
        <v>45</v>
      </c>
      <c r="G1070" s="33">
        <f>F1070*15</f>
        <v>675</v>
      </c>
      <c r="H1070" s="33">
        <v>0</v>
      </c>
      <c r="I1070" s="53">
        <f>G1070*H1070</f>
        <v>0</v>
      </c>
    </row>
    <row r="1071" spans="1:9" ht="19.5" thickBot="1" x14ac:dyDescent="0.35">
      <c r="A1071" s="32"/>
      <c r="B1071" s="38" t="s">
        <v>257</v>
      </c>
      <c r="C1071" s="37">
        <v>3</v>
      </c>
      <c r="D1071" s="37">
        <v>8</v>
      </c>
      <c r="E1071" s="37">
        <v>0.65</v>
      </c>
      <c r="F1071" s="33">
        <f>F1061+8</f>
        <v>52</v>
      </c>
      <c r="G1071" s="33">
        <f>F1071*15</f>
        <v>780</v>
      </c>
      <c r="H1071" s="33">
        <v>0</v>
      </c>
      <c r="I1071" s="53">
        <f>G1071*H1071</f>
        <v>0</v>
      </c>
    </row>
    <row r="1072" spans="1:9" ht="18.75" x14ac:dyDescent="0.3">
      <c r="A1072" s="22" t="s">
        <v>43</v>
      </c>
      <c r="B1072" s="19"/>
      <c r="C1072" s="19"/>
      <c r="D1072" s="19"/>
      <c r="E1072" s="19"/>
      <c r="F1072" s="19"/>
      <c r="G1072" s="19"/>
      <c r="H1072" s="19"/>
      <c r="I1072" s="18"/>
    </row>
    <row r="1073" spans="1:9" ht="18.75" x14ac:dyDescent="0.3">
      <c r="A1073" s="17" t="s">
        <v>24</v>
      </c>
      <c r="B1073" s="15"/>
      <c r="C1073" s="15"/>
      <c r="D1073" s="15"/>
      <c r="E1073" s="15"/>
      <c r="F1073" s="15"/>
      <c r="G1073" s="15"/>
      <c r="H1073" s="15"/>
      <c r="I1073" s="14"/>
    </row>
    <row r="1074" spans="1:9" ht="18.75" x14ac:dyDescent="0.3">
      <c r="A1074" s="17"/>
      <c r="B1074" s="54" t="s">
        <v>256</v>
      </c>
      <c r="C1074" s="33">
        <v>2</v>
      </c>
      <c r="D1074" s="33">
        <v>7</v>
      </c>
      <c r="E1074" s="33">
        <v>0.3</v>
      </c>
      <c r="F1074" s="33">
        <f>F1069</f>
        <v>41</v>
      </c>
      <c r="G1074" s="33">
        <f>F1074*15</f>
        <v>615</v>
      </c>
      <c r="H1074" s="33">
        <v>0</v>
      </c>
      <c r="I1074" s="53">
        <f>G1074*H1074</f>
        <v>0</v>
      </c>
    </row>
    <row r="1075" spans="1:9" ht="18.75" x14ac:dyDescent="0.3">
      <c r="A1075" s="17"/>
      <c r="B1075" s="38" t="s">
        <v>255</v>
      </c>
      <c r="C1075" s="37">
        <v>2.5</v>
      </c>
      <c r="D1075" s="37">
        <v>7</v>
      </c>
      <c r="E1075" s="37">
        <v>0.4</v>
      </c>
      <c r="F1075" s="33">
        <f t="shared" ref="F1075:F1076" si="100">F1070</f>
        <v>45</v>
      </c>
      <c r="G1075" s="33">
        <f>F1075*15</f>
        <v>675</v>
      </c>
      <c r="H1075" s="33">
        <v>0</v>
      </c>
      <c r="I1075" s="53">
        <f>G1075*H1075</f>
        <v>0</v>
      </c>
    </row>
    <row r="1076" spans="1:9" ht="19.5" thickBot="1" x14ac:dyDescent="0.35">
      <c r="A1076" s="32"/>
      <c r="B1076" s="38" t="s">
        <v>254</v>
      </c>
      <c r="C1076" s="37">
        <v>3</v>
      </c>
      <c r="D1076" s="37">
        <v>8</v>
      </c>
      <c r="E1076" s="37">
        <v>0.65</v>
      </c>
      <c r="F1076" s="33">
        <f t="shared" si="100"/>
        <v>52</v>
      </c>
      <c r="G1076" s="33">
        <f>F1076*15</f>
        <v>780</v>
      </c>
      <c r="H1076" s="33">
        <v>0</v>
      </c>
      <c r="I1076" s="53">
        <f>G1076*H1076</f>
        <v>0</v>
      </c>
    </row>
    <row r="1077" spans="1:9" ht="18.75" x14ac:dyDescent="0.3">
      <c r="A1077" s="22" t="s">
        <v>105</v>
      </c>
      <c r="B1077" s="19"/>
      <c r="C1077" s="19"/>
      <c r="D1077" s="19"/>
      <c r="E1077" s="19"/>
      <c r="F1077" s="19"/>
      <c r="G1077" s="19"/>
      <c r="H1077" s="19"/>
      <c r="I1077" s="18"/>
    </row>
    <row r="1078" spans="1:9" ht="18.75" x14ac:dyDescent="0.3">
      <c r="A1078" s="17" t="s">
        <v>17</v>
      </c>
      <c r="B1078" s="15"/>
      <c r="C1078" s="15"/>
      <c r="D1078" s="15"/>
      <c r="E1078" s="15"/>
      <c r="F1078" s="15"/>
      <c r="G1078" s="15"/>
      <c r="H1078" s="15"/>
      <c r="I1078" s="14"/>
    </row>
    <row r="1079" spans="1:9" ht="18.75" x14ac:dyDescent="0.3">
      <c r="A1079" s="17"/>
      <c r="B1079" s="54" t="s">
        <v>253</v>
      </c>
      <c r="C1079" s="33">
        <v>2</v>
      </c>
      <c r="D1079" s="33">
        <v>7</v>
      </c>
      <c r="E1079" s="33">
        <v>0.3</v>
      </c>
      <c r="F1079" s="33">
        <f>F1059+4</f>
        <v>37</v>
      </c>
      <c r="G1079" s="33">
        <f>F1079*15</f>
        <v>555</v>
      </c>
      <c r="H1079" s="33">
        <v>0</v>
      </c>
      <c r="I1079" s="53">
        <f>G1079*H1079</f>
        <v>0</v>
      </c>
    </row>
    <row r="1080" spans="1:9" ht="18.75" x14ac:dyDescent="0.3">
      <c r="A1080" s="17"/>
      <c r="B1080" s="38" t="s">
        <v>252</v>
      </c>
      <c r="C1080" s="37">
        <v>2.5</v>
      </c>
      <c r="D1080" s="37">
        <v>7</v>
      </c>
      <c r="E1080" s="37">
        <v>0.4</v>
      </c>
      <c r="F1080" s="33">
        <f>F1060+4</f>
        <v>41</v>
      </c>
      <c r="G1080" s="33">
        <f>F1080*15</f>
        <v>615</v>
      </c>
      <c r="H1080" s="33">
        <v>0</v>
      </c>
      <c r="I1080" s="53">
        <f>G1080*H1080</f>
        <v>0</v>
      </c>
    </row>
    <row r="1081" spans="1:9" ht="19.5" thickBot="1" x14ac:dyDescent="0.35">
      <c r="A1081" s="32"/>
      <c r="B1081" s="38" t="s">
        <v>251</v>
      </c>
      <c r="C1081" s="37">
        <v>3</v>
      </c>
      <c r="D1081" s="37">
        <v>8</v>
      </c>
      <c r="E1081" s="37">
        <v>0.65</v>
      </c>
      <c r="F1081" s="33">
        <f>F1061+5</f>
        <v>49</v>
      </c>
      <c r="G1081" s="33">
        <f>F1081*15</f>
        <v>735</v>
      </c>
      <c r="H1081" s="33">
        <v>0</v>
      </c>
      <c r="I1081" s="53">
        <f>G1081*H1081</f>
        <v>0</v>
      </c>
    </row>
    <row r="1082" spans="1:9" ht="18.75" x14ac:dyDescent="0.3">
      <c r="A1082" s="22" t="s">
        <v>37</v>
      </c>
      <c r="B1082" s="19"/>
      <c r="C1082" s="19"/>
      <c r="D1082" s="19"/>
      <c r="E1082" s="19"/>
      <c r="F1082" s="19"/>
      <c r="G1082" s="19"/>
      <c r="H1082" s="19"/>
      <c r="I1082" s="18"/>
    </row>
    <row r="1083" spans="1:9" ht="18.75" x14ac:dyDescent="0.3">
      <c r="A1083" s="17" t="s">
        <v>17</v>
      </c>
      <c r="B1083" s="15"/>
      <c r="C1083" s="15"/>
      <c r="D1083" s="15"/>
      <c r="E1083" s="15"/>
      <c r="F1083" s="15"/>
      <c r="G1083" s="15"/>
      <c r="H1083" s="15"/>
      <c r="I1083" s="14"/>
    </row>
    <row r="1084" spans="1:9" ht="18.75" x14ac:dyDescent="0.3">
      <c r="A1084" s="17"/>
      <c r="B1084" s="54" t="s">
        <v>250</v>
      </c>
      <c r="C1084" s="33">
        <v>2</v>
      </c>
      <c r="D1084" s="33">
        <v>7</v>
      </c>
      <c r="E1084" s="33">
        <v>0.3</v>
      </c>
      <c r="F1084" s="33">
        <f>F1079+8</f>
        <v>45</v>
      </c>
      <c r="G1084" s="33">
        <f>F1084*15</f>
        <v>675</v>
      </c>
      <c r="H1084" s="33">
        <v>0</v>
      </c>
      <c r="I1084" s="53">
        <f>G1084*H1084</f>
        <v>0</v>
      </c>
    </row>
    <row r="1085" spans="1:9" ht="18.75" x14ac:dyDescent="0.3">
      <c r="A1085" s="17"/>
      <c r="B1085" s="38" t="s">
        <v>249</v>
      </c>
      <c r="C1085" s="37">
        <v>2.5</v>
      </c>
      <c r="D1085" s="37">
        <v>7</v>
      </c>
      <c r="E1085" s="37">
        <v>0.4</v>
      </c>
      <c r="F1085" s="33">
        <f>F1080+8</f>
        <v>49</v>
      </c>
      <c r="G1085" s="33">
        <f>F1085*15</f>
        <v>735</v>
      </c>
      <c r="H1085" s="33">
        <v>0</v>
      </c>
      <c r="I1085" s="53">
        <f>G1085*H1085</f>
        <v>0</v>
      </c>
    </row>
    <row r="1086" spans="1:9" ht="19.5" thickBot="1" x14ac:dyDescent="0.35">
      <c r="A1086" s="32"/>
      <c r="B1086" s="38" t="s">
        <v>248</v>
      </c>
      <c r="C1086" s="37">
        <v>3</v>
      </c>
      <c r="D1086" s="37">
        <v>8</v>
      </c>
      <c r="E1086" s="37">
        <v>0.65</v>
      </c>
      <c r="F1086" s="33">
        <f>F1081+8</f>
        <v>57</v>
      </c>
      <c r="G1086" s="33">
        <f>F1086*15</f>
        <v>855</v>
      </c>
      <c r="H1086" s="33">
        <v>0</v>
      </c>
      <c r="I1086" s="53">
        <f>G1086*H1086</f>
        <v>0</v>
      </c>
    </row>
    <row r="1087" spans="1:9" ht="18.75" x14ac:dyDescent="0.3">
      <c r="A1087" s="22" t="s">
        <v>99</v>
      </c>
      <c r="B1087" s="19"/>
      <c r="C1087" s="19"/>
      <c r="D1087" s="19"/>
      <c r="E1087" s="19"/>
      <c r="F1087" s="19"/>
      <c r="G1087" s="19"/>
      <c r="H1087" s="19"/>
      <c r="I1087" s="18"/>
    </row>
    <row r="1088" spans="1:9" ht="18.75" x14ac:dyDescent="0.3">
      <c r="A1088" s="17" t="s">
        <v>34</v>
      </c>
      <c r="B1088" s="15"/>
      <c r="C1088" s="15"/>
      <c r="D1088" s="15"/>
      <c r="E1088" s="15"/>
      <c r="F1088" s="15"/>
      <c r="G1088" s="15"/>
      <c r="H1088" s="15"/>
      <c r="I1088" s="14"/>
    </row>
    <row r="1089" spans="1:9" ht="18.75" x14ac:dyDescent="0.3">
      <c r="A1089" s="17"/>
      <c r="B1089" s="54" t="s">
        <v>247</v>
      </c>
      <c r="C1089" s="33">
        <v>2</v>
      </c>
      <c r="D1089" s="33">
        <v>7</v>
      </c>
      <c r="E1089" s="33">
        <v>0.3</v>
      </c>
      <c r="F1089" s="33">
        <f>F1079</f>
        <v>37</v>
      </c>
      <c r="G1089" s="33">
        <f>F1089*15</f>
        <v>555</v>
      </c>
      <c r="H1089" s="33">
        <v>0</v>
      </c>
      <c r="I1089" s="53">
        <f>G1089*H1089</f>
        <v>0</v>
      </c>
    </row>
    <row r="1090" spans="1:9" ht="18.75" x14ac:dyDescent="0.3">
      <c r="A1090" s="17"/>
      <c r="B1090" s="38" t="s">
        <v>246</v>
      </c>
      <c r="C1090" s="37">
        <v>2.5</v>
      </c>
      <c r="D1090" s="37">
        <v>7</v>
      </c>
      <c r="E1090" s="37">
        <v>0.4</v>
      </c>
      <c r="F1090" s="33">
        <f>F1080</f>
        <v>41</v>
      </c>
      <c r="G1090" s="33">
        <f>F1090*15</f>
        <v>615</v>
      </c>
      <c r="H1090" s="33">
        <v>0</v>
      </c>
      <c r="I1090" s="53">
        <f>G1090*H1090</f>
        <v>0</v>
      </c>
    </row>
    <row r="1091" spans="1:9" ht="19.5" thickBot="1" x14ac:dyDescent="0.35">
      <c r="A1091" s="32"/>
      <c r="B1091" s="38" t="s">
        <v>245</v>
      </c>
      <c r="C1091" s="37">
        <v>3</v>
      </c>
      <c r="D1091" s="37">
        <v>8</v>
      </c>
      <c r="E1091" s="37">
        <v>0.65</v>
      </c>
      <c r="F1091" s="33">
        <f>F1081</f>
        <v>49</v>
      </c>
      <c r="G1091" s="33">
        <f>F1091*15</f>
        <v>735</v>
      </c>
      <c r="H1091" s="33">
        <v>0</v>
      </c>
      <c r="I1091" s="53">
        <f>G1091*H1091</f>
        <v>0</v>
      </c>
    </row>
    <row r="1092" spans="1:9" ht="18.75" x14ac:dyDescent="0.3">
      <c r="A1092" s="22" t="s">
        <v>240</v>
      </c>
      <c r="B1092" s="19"/>
      <c r="C1092" s="19"/>
      <c r="D1092" s="19"/>
      <c r="E1092" s="19"/>
      <c r="F1092" s="19"/>
      <c r="G1092" s="19"/>
      <c r="H1092" s="19"/>
      <c r="I1092" s="18"/>
    </row>
    <row r="1093" spans="1:9" ht="18.75" x14ac:dyDescent="0.3">
      <c r="A1093" s="17" t="s">
        <v>24</v>
      </c>
      <c r="B1093" s="15"/>
      <c r="C1093" s="15"/>
      <c r="D1093" s="15"/>
      <c r="E1093" s="15"/>
      <c r="F1093" s="15"/>
      <c r="G1093" s="15"/>
      <c r="H1093" s="15"/>
      <c r="I1093" s="14"/>
    </row>
    <row r="1094" spans="1:9" ht="18.75" x14ac:dyDescent="0.3">
      <c r="A1094" s="17"/>
      <c r="B1094" s="56" t="s">
        <v>244</v>
      </c>
      <c r="C1094" s="33">
        <v>2.5</v>
      </c>
      <c r="D1094" s="33">
        <v>7</v>
      </c>
      <c r="E1094" s="33">
        <v>0.4</v>
      </c>
      <c r="F1094" s="33">
        <f>F1060+2</f>
        <v>39</v>
      </c>
      <c r="G1094" s="33">
        <f>F1094*15</f>
        <v>585</v>
      </c>
      <c r="H1094" s="33">
        <v>0</v>
      </c>
      <c r="I1094" s="53">
        <f>G1094*H1094</f>
        <v>0</v>
      </c>
    </row>
    <row r="1095" spans="1:9" ht="19.5" thickBot="1" x14ac:dyDescent="0.35">
      <c r="A1095" s="32"/>
      <c r="B1095" s="38" t="s">
        <v>243</v>
      </c>
      <c r="C1095" s="37">
        <v>3</v>
      </c>
      <c r="D1095" s="37">
        <v>8</v>
      </c>
      <c r="E1095" s="37">
        <v>0.65</v>
      </c>
      <c r="F1095" s="33">
        <f>F1061+2</f>
        <v>46</v>
      </c>
      <c r="G1095" s="33">
        <f>F1095*15</f>
        <v>690</v>
      </c>
      <c r="H1095" s="33">
        <v>0</v>
      </c>
      <c r="I1095" s="53">
        <f>G1095*H1095</f>
        <v>0</v>
      </c>
    </row>
    <row r="1096" spans="1:9" ht="18.75" x14ac:dyDescent="0.3">
      <c r="A1096" s="22" t="s">
        <v>240</v>
      </c>
      <c r="B1096" s="19"/>
      <c r="C1096" s="19"/>
      <c r="D1096" s="19"/>
      <c r="E1096" s="19"/>
      <c r="F1096" s="19"/>
      <c r="G1096" s="19"/>
      <c r="H1096" s="19"/>
      <c r="I1096" s="18"/>
    </row>
    <row r="1097" spans="1:9" ht="18.75" x14ac:dyDescent="0.3">
      <c r="A1097" s="17" t="s">
        <v>21</v>
      </c>
      <c r="B1097" s="15"/>
      <c r="C1097" s="15"/>
      <c r="D1097" s="15"/>
      <c r="E1097" s="15"/>
      <c r="F1097" s="15"/>
      <c r="G1097" s="15"/>
      <c r="H1097" s="15"/>
      <c r="I1097" s="14"/>
    </row>
    <row r="1098" spans="1:9" ht="18.75" x14ac:dyDescent="0.3">
      <c r="A1098" s="17"/>
      <c r="B1098" s="56" t="s">
        <v>242</v>
      </c>
      <c r="C1098" s="33">
        <v>2.5</v>
      </c>
      <c r="D1098" s="33">
        <v>7</v>
      </c>
      <c r="E1098" s="33">
        <v>0.4</v>
      </c>
      <c r="F1098" s="33">
        <f>F1094</f>
        <v>39</v>
      </c>
      <c r="G1098" s="33">
        <f>F1098*15</f>
        <v>585</v>
      </c>
      <c r="H1098" s="33">
        <v>0</v>
      </c>
      <c r="I1098" s="53">
        <f>G1098*H1098</f>
        <v>0</v>
      </c>
    </row>
    <row r="1099" spans="1:9" ht="19.5" thickBot="1" x14ac:dyDescent="0.35">
      <c r="A1099" s="32"/>
      <c r="B1099" s="38" t="s">
        <v>241</v>
      </c>
      <c r="C1099" s="37">
        <v>3</v>
      </c>
      <c r="D1099" s="37">
        <v>8</v>
      </c>
      <c r="E1099" s="37">
        <v>0.65</v>
      </c>
      <c r="F1099" s="33">
        <f>F1095</f>
        <v>46</v>
      </c>
      <c r="G1099" s="33">
        <f>F1099*15</f>
        <v>690</v>
      </c>
      <c r="H1099" s="33">
        <v>0</v>
      </c>
      <c r="I1099" s="53">
        <f>G1099*H1099</f>
        <v>0</v>
      </c>
    </row>
    <row r="1100" spans="1:9" ht="18.75" x14ac:dyDescent="0.3">
      <c r="A1100" s="22" t="s">
        <v>240</v>
      </c>
      <c r="B1100" s="19"/>
      <c r="C1100" s="19"/>
      <c r="D1100" s="19"/>
      <c r="E1100" s="19"/>
      <c r="F1100" s="19"/>
      <c r="G1100" s="19"/>
      <c r="H1100" s="19"/>
      <c r="I1100" s="18"/>
    </row>
    <row r="1101" spans="1:9" ht="18.75" x14ac:dyDescent="0.3">
      <c r="A1101" s="17" t="s">
        <v>17</v>
      </c>
      <c r="B1101" s="15"/>
      <c r="C1101" s="15"/>
      <c r="D1101" s="15"/>
      <c r="E1101" s="15"/>
      <c r="F1101" s="15"/>
      <c r="G1101" s="15"/>
      <c r="H1101" s="15"/>
      <c r="I1101" s="14"/>
    </row>
    <row r="1102" spans="1:9" ht="18.75" x14ac:dyDescent="0.3">
      <c r="A1102" s="17"/>
      <c r="B1102" s="56" t="s">
        <v>239</v>
      </c>
      <c r="C1102" s="33">
        <v>2.5</v>
      </c>
      <c r="D1102" s="33">
        <v>7</v>
      </c>
      <c r="E1102" s="33">
        <v>0.4</v>
      </c>
      <c r="F1102" s="33">
        <f>F1098</f>
        <v>39</v>
      </c>
      <c r="G1102" s="33">
        <f>F1102*15</f>
        <v>585</v>
      </c>
      <c r="H1102" s="33">
        <v>0</v>
      </c>
      <c r="I1102" s="53">
        <f>G1102*H1102</f>
        <v>0</v>
      </c>
    </row>
    <row r="1103" spans="1:9" ht="19.5" thickBot="1" x14ac:dyDescent="0.35">
      <c r="A1103" s="32"/>
      <c r="B1103" s="38" t="s">
        <v>238</v>
      </c>
      <c r="C1103" s="37">
        <v>3</v>
      </c>
      <c r="D1103" s="37">
        <v>8</v>
      </c>
      <c r="E1103" s="37">
        <v>0.65</v>
      </c>
      <c r="F1103" s="33">
        <f>F1099</f>
        <v>46</v>
      </c>
      <c r="G1103" s="33">
        <f>F1103*15</f>
        <v>690</v>
      </c>
      <c r="H1103" s="33">
        <v>0</v>
      </c>
      <c r="I1103" s="53">
        <f>G1103*H1103</f>
        <v>0</v>
      </c>
    </row>
    <row r="1104" spans="1:9" ht="18.75" x14ac:dyDescent="0.3">
      <c r="A1104" s="22" t="s">
        <v>18</v>
      </c>
      <c r="B1104" s="19"/>
      <c r="C1104" s="19"/>
      <c r="D1104" s="19"/>
      <c r="E1104" s="19"/>
      <c r="F1104" s="19"/>
      <c r="G1104" s="19"/>
      <c r="H1104" s="19"/>
      <c r="I1104" s="18"/>
    </row>
    <row r="1105" spans="1:9" ht="18.75" x14ac:dyDescent="0.3">
      <c r="A1105" s="17" t="s">
        <v>24</v>
      </c>
      <c r="B1105" s="15"/>
      <c r="C1105" s="15"/>
      <c r="D1105" s="15"/>
      <c r="E1105" s="15"/>
      <c r="F1105" s="15"/>
      <c r="G1105" s="15"/>
      <c r="H1105" s="15"/>
      <c r="I1105" s="14"/>
    </row>
    <row r="1106" spans="1:9" ht="18.75" x14ac:dyDescent="0.3">
      <c r="A1106" s="17"/>
      <c r="B1106" s="56" t="s">
        <v>237</v>
      </c>
      <c r="C1106" s="33">
        <v>2.5</v>
      </c>
      <c r="D1106" s="33">
        <v>7</v>
      </c>
      <c r="E1106" s="33">
        <v>0.4</v>
      </c>
      <c r="F1106" s="33">
        <f>F1094+8</f>
        <v>47</v>
      </c>
      <c r="G1106" s="33">
        <f>F1106*15</f>
        <v>705</v>
      </c>
      <c r="H1106" s="33">
        <v>0</v>
      </c>
      <c r="I1106" s="53">
        <f>G1106*H1106</f>
        <v>0</v>
      </c>
    </row>
    <row r="1107" spans="1:9" ht="19.5" thickBot="1" x14ac:dyDescent="0.35">
      <c r="A1107" s="32"/>
      <c r="B1107" s="38" t="s">
        <v>236</v>
      </c>
      <c r="C1107" s="37">
        <v>3</v>
      </c>
      <c r="D1107" s="37">
        <v>8</v>
      </c>
      <c r="E1107" s="37">
        <v>0.65</v>
      </c>
      <c r="F1107" s="33">
        <f>F1095+8</f>
        <v>54</v>
      </c>
      <c r="G1107" s="33">
        <f>F1107*15</f>
        <v>810</v>
      </c>
      <c r="H1107" s="33">
        <v>0</v>
      </c>
      <c r="I1107" s="53">
        <f>G1107*H1107</f>
        <v>0</v>
      </c>
    </row>
    <row r="1108" spans="1:9" ht="18.75" x14ac:dyDescent="0.3">
      <c r="A1108" s="22" t="s">
        <v>18</v>
      </c>
      <c r="B1108" s="19"/>
      <c r="C1108" s="19"/>
      <c r="D1108" s="19"/>
      <c r="E1108" s="19"/>
      <c r="F1108" s="19"/>
      <c r="G1108" s="19"/>
      <c r="H1108" s="19"/>
      <c r="I1108" s="18"/>
    </row>
    <row r="1109" spans="1:9" ht="18.75" x14ac:dyDescent="0.3">
      <c r="A1109" s="17" t="s">
        <v>21</v>
      </c>
      <c r="B1109" s="15"/>
      <c r="C1109" s="15"/>
      <c r="D1109" s="15"/>
      <c r="E1109" s="15"/>
      <c r="F1109" s="15"/>
      <c r="G1109" s="15"/>
      <c r="H1109" s="15"/>
      <c r="I1109" s="14"/>
    </row>
    <row r="1110" spans="1:9" ht="18.75" x14ac:dyDescent="0.3">
      <c r="A1110" s="17"/>
      <c r="B1110" s="56" t="s">
        <v>235</v>
      </c>
      <c r="C1110" s="33">
        <v>2.5</v>
      </c>
      <c r="D1110" s="33">
        <v>7</v>
      </c>
      <c r="E1110" s="33">
        <v>0.4</v>
      </c>
      <c r="F1110" s="33">
        <f>F1106</f>
        <v>47</v>
      </c>
      <c r="G1110" s="33">
        <f>F1110*15</f>
        <v>705</v>
      </c>
      <c r="H1110" s="33">
        <v>0</v>
      </c>
      <c r="I1110" s="53">
        <f>G1110*H1110</f>
        <v>0</v>
      </c>
    </row>
    <row r="1111" spans="1:9" ht="19.5" thickBot="1" x14ac:dyDescent="0.35">
      <c r="A1111" s="32"/>
      <c r="B1111" s="38" t="s">
        <v>234</v>
      </c>
      <c r="C1111" s="37">
        <v>3</v>
      </c>
      <c r="D1111" s="37">
        <v>8</v>
      </c>
      <c r="E1111" s="37">
        <v>0.65</v>
      </c>
      <c r="F1111" s="33">
        <f>F1107</f>
        <v>54</v>
      </c>
      <c r="G1111" s="33">
        <f>F1111*15</f>
        <v>810</v>
      </c>
      <c r="H1111" s="33">
        <v>0</v>
      </c>
      <c r="I1111" s="53">
        <f>G1111*H1111</f>
        <v>0</v>
      </c>
    </row>
    <row r="1112" spans="1:9" ht="18.75" x14ac:dyDescent="0.3">
      <c r="A1112" s="22" t="s">
        <v>18</v>
      </c>
      <c r="B1112" s="19"/>
      <c r="C1112" s="19"/>
      <c r="D1112" s="19"/>
      <c r="E1112" s="19"/>
      <c r="F1112" s="19"/>
      <c r="G1112" s="19"/>
      <c r="H1112" s="19"/>
      <c r="I1112" s="18"/>
    </row>
    <row r="1113" spans="1:9" ht="18.75" x14ac:dyDescent="0.3">
      <c r="A1113" s="17" t="s">
        <v>17</v>
      </c>
      <c r="B1113" s="15"/>
      <c r="C1113" s="15"/>
      <c r="D1113" s="15"/>
      <c r="E1113" s="15"/>
      <c r="F1113" s="15"/>
      <c r="G1113" s="15"/>
      <c r="H1113" s="15"/>
      <c r="I1113" s="14"/>
    </row>
    <row r="1114" spans="1:9" ht="18.75" x14ac:dyDescent="0.3">
      <c r="A1114" s="17"/>
      <c r="B1114" s="56" t="s">
        <v>233</v>
      </c>
      <c r="C1114" s="33">
        <v>2.5</v>
      </c>
      <c r="D1114" s="33">
        <v>7</v>
      </c>
      <c r="E1114" s="33">
        <v>0.4</v>
      </c>
      <c r="F1114" s="33">
        <f>F1106</f>
        <v>47</v>
      </c>
      <c r="G1114" s="33">
        <f>F1114*15</f>
        <v>705</v>
      </c>
      <c r="H1114" s="33">
        <v>0</v>
      </c>
      <c r="I1114" s="53">
        <f>G1114*H1114</f>
        <v>0</v>
      </c>
    </row>
    <row r="1115" spans="1:9" ht="19.5" thickBot="1" x14ac:dyDescent="0.35">
      <c r="A1115" s="32"/>
      <c r="B1115" s="38" t="s">
        <v>232</v>
      </c>
      <c r="C1115" s="37">
        <v>3</v>
      </c>
      <c r="D1115" s="37">
        <v>8</v>
      </c>
      <c r="E1115" s="37">
        <v>0.65</v>
      </c>
      <c r="F1115" s="33">
        <f>F1107</f>
        <v>54</v>
      </c>
      <c r="G1115" s="33">
        <f>F1115*15</f>
        <v>810</v>
      </c>
      <c r="H1115" s="33">
        <v>0</v>
      </c>
      <c r="I1115" s="53">
        <f>G1115*H1115</f>
        <v>0</v>
      </c>
    </row>
    <row r="1116" spans="1:9" ht="18.75" x14ac:dyDescent="0.3">
      <c r="A1116" s="22" t="s">
        <v>228</v>
      </c>
      <c r="B1116" s="19"/>
      <c r="C1116" s="19"/>
      <c r="D1116" s="19"/>
      <c r="E1116" s="19"/>
      <c r="F1116" s="19"/>
      <c r="G1116" s="19"/>
      <c r="H1116" s="19"/>
      <c r="I1116" s="18"/>
    </row>
    <row r="1117" spans="1:9" ht="18.75" x14ac:dyDescent="0.3">
      <c r="A1117" s="17" t="s">
        <v>231</v>
      </c>
      <c r="B1117" s="15"/>
      <c r="C1117" s="15"/>
      <c r="D1117" s="15"/>
      <c r="E1117" s="15"/>
      <c r="F1117" s="15"/>
      <c r="G1117" s="15"/>
      <c r="H1117" s="15"/>
      <c r="I1117" s="14"/>
    </row>
    <row r="1118" spans="1:9" ht="18.75" x14ac:dyDescent="0.3">
      <c r="A1118" s="17"/>
      <c r="B1118" s="54" t="s">
        <v>230</v>
      </c>
      <c r="C1118" s="33">
        <v>2.5</v>
      </c>
      <c r="D1118" s="33">
        <v>7</v>
      </c>
      <c r="E1118" s="33">
        <v>0.4</v>
      </c>
      <c r="F1118" s="33">
        <f>F1060+8</f>
        <v>45</v>
      </c>
      <c r="G1118" s="33">
        <f>F1118*15</f>
        <v>675</v>
      </c>
      <c r="H1118" s="33">
        <v>0</v>
      </c>
      <c r="I1118" s="53">
        <f>H1118*G1118</f>
        <v>0</v>
      </c>
    </row>
    <row r="1119" spans="1:9" ht="19.5" thickBot="1" x14ac:dyDescent="0.35">
      <c r="A1119" s="32"/>
      <c r="B1119" s="38" t="s">
        <v>229</v>
      </c>
      <c r="C1119" s="37">
        <v>3</v>
      </c>
      <c r="D1119" s="37">
        <v>8</v>
      </c>
      <c r="E1119" s="37">
        <v>0.65</v>
      </c>
      <c r="F1119" s="33">
        <f>F1061+8</f>
        <v>52</v>
      </c>
      <c r="G1119" s="33">
        <f>F1119*15</f>
        <v>780</v>
      </c>
      <c r="H1119" s="33">
        <v>0</v>
      </c>
      <c r="I1119" s="53">
        <f>H1119*G1119</f>
        <v>0</v>
      </c>
    </row>
    <row r="1120" spans="1:9" ht="18.75" x14ac:dyDescent="0.3">
      <c r="A1120" s="22" t="s">
        <v>228</v>
      </c>
      <c r="B1120" s="19"/>
      <c r="C1120" s="19"/>
      <c r="D1120" s="19"/>
      <c r="E1120" s="19"/>
      <c r="F1120" s="19"/>
      <c r="G1120" s="19"/>
      <c r="H1120" s="19"/>
      <c r="I1120" s="18"/>
    </row>
    <row r="1121" spans="1:9" ht="18.75" x14ac:dyDescent="0.3">
      <c r="A1121" s="17" t="s">
        <v>227</v>
      </c>
      <c r="B1121" s="15"/>
      <c r="C1121" s="15"/>
      <c r="D1121" s="15"/>
      <c r="E1121" s="15"/>
      <c r="F1121" s="15"/>
      <c r="G1121" s="15"/>
      <c r="H1121" s="15"/>
      <c r="I1121" s="14"/>
    </row>
    <row r="1122" spans="1:9" ht="18.75" x14ac:dyDescent="0.3">
      <c r="A1122" s="17"/>
      <c r="B1122" s="54" t="s">
        <v>226</v>
      </c>
      <c r="C1122" s="33">
        <v>2.5</v>
      </c>
      <c r="D1122" s="33">
        <v>7</v>
      </c>
      <c r="E1122" s="33">
        <v>0.4</v>
      </c>
      <c r="F1122" s="33">
        <f>F1118</f>
        <v>45</v>
      </c>
      <c r="G1122" s="33">
        <f>F1122*15</f>
        <v>675</v>
      </c>
      <c r="H1122" s="33">
        <v>0</v>
      </c>
      <c r="I1122" s="53">
        <f>H1122*G1122</f>
        <v>0</v>
      </c>
    </row>
    <row r="1123" spans="1:9" ht="19.5" thickBot="1" x14ac:dyDescent="0.35">
      <c r="A1123" s="32"/>
      <c r="B1123" s="38" t="s">
        <v>225</v>
      </c>
      <c r="C1123" s="37">
        <v>3</v>
      </c>
      <c r="D1123" s="37">
        <v>8</v>
      </c>
      <c r="E1123" s="37">
        <v>0.65</v>
      </c>
      <c r="F1123" s="33">
        <f>F1119</f>
        <v>52</v>
      </c>
      <c r="G1123" s="33">
        <f>F1123*15</f>
        <v>780</v>
      </c>
      <c r="H1123" s="33">
        <v>0</v>
      </c>
      <c r="I1123" s="53">
        <f>H1123*G1123</f>
        <v>0</v>
      </c>
    </row>
    <row r="1124" spans="1:9" ht="18.75" x14ac:dyDescent="0.3">
      <c r="A1124" s="22" t="s">
        <v>224</v>
      </c>
      <c r="B1124" s="19"/>
      <c r="C1124" s="19"/>
      <c r="D1124" s="19"/>
      <c r="E1124" s="19"/>
      <c r="F1124" s="19"/>
      <c r="G1124" s="19"/>
      <c r="H1124" s="19"/>
      <c r="I1124" s="18"/>
    </row>
    <row r="1125" spans="1:9" ht="18.75" x14ac:dyDescent="0.3">
      <c r="A1125" s="17" t="s">
        <v>223</v>
      </c>
      <c r="B1125" s="15"/>
      <c r="C1125" s="15"/>
      <c r="D1125" s="15"/>
      <c r="E1125" s="15"/>
      <c r="F1125" s="15"/>
      <c r="G1125" s="15"/>
      <c r="H1125" s="15"/>
      <c r="I1125" s="14"/>
    </row>
    <row r="1126" spans="1:9" ht="18.75" x14ac:dyDescent="0.3">
      <c r="A1126" s="17"/>
      <c r="B1126" s="54" t="s">
        <v>222</v>
      </c>
      <c r="C1126" s="33">
        <v>2.5</v>
      </c>
      <c r="D1126" s="33">
        <v>7</v>
      </c>
      <c r="E1126" s="33">
        <v>0.4</v>
      </c>
      <c r="F1126" s="33">
        <f>F1118</f>
        <v>45</v>
      </c>
      <c r="G1126" s="33">
        <f>F1126*15</f>
        <v>675</v>
      </c>
      <c r="H1126" s="33">
        <v>0</v>
      </c>
      <c r="I1126" s="53">
        <f>H1126*G1126</f>
        <v>0</v>
      </c>
    </row>
    <row r="1127" spans="1:9" ht="19.5" thickBot="1" x14ac:dyDescent="0.35">
      <c r="A1127" s="32"/>
      <c r="B1127" s="38" t="s">
        <v>221</v>
      </c>
      <c r="C1127" s="37">
        <v>3</v>
      </c>
      <c r="D1127" s="37">
        <v>8</v>
      </c>
      <c r="E1127" s="37">
        <v>0.65</v>
      </c>
      <c r="F1127" s="33">
        <f>F1119</f>
        <v>52</v>
      </c>
      <c r="G1127" s="33">
        <f>F1127*15</f>
        <v>780</v>
      </c>
      <c r="H1127" s="33">
        <v>0</v>
      </c>
      <c r="I1127" s="53">
        <f>H1127*G1127</f>
        <v>0</v>
      </c>
    </row>
    <row r="1128" spans="1:9" ht="18.75" x14ac:dyDescent="0.3">
      <c r="A1128" s="22" t="s">
        <v>214</v>
      </c>
      <c r="B1128" s="19"/>
      <c r="C1128" s="19"/>
      <c r="D1128" s="19"/>
      <c r="E1128" s="19"/>
      <c r="F1128" s="19"/>
      <c r="G1128" s="19"/>
      <c r="H1128" s="19"/>
      <c r="I1128" s="18"/>
    </row>
    <row r="1129" spans="1:9" ht="18.75" x14ac:dyDescent="0.3">
      <c r="A1129" s="17" t="s">
        <v>17</v>
      </c>
      <c r="B1129" s="15"/>
      <c r="C1129" s="15"/>
      <c r="D1129" s="15"/>
      <c r="E1129" s="15"/>
      <c r="F1129" s="15"/>
      <c r="G1129" s="15"/>
      <c r="H1129" s="15"/>
      <c r="I1129" s="14"/>
    </row>
    <row r="1130" spans="1:9" ht="18.75" x14ac:dyDescent="0.3">
      <c r="A1130" s="17"/>
      <c r="B1130" s="54" t="s">
        <v>220</v>
      </c>
      <c r="C1130" s="33">
        <v>2.5</v>
      </c>
      <c r="D1130" s="33">
        <v>7</v>
      </c>
      <c r="E1130" s="33">
        <v>0.4</v>
      </c>
      <c r="F1130" s="33">
        <f>F1094+12</f>
        <v>51</v>
      </c>
      <c r="G1130" s="33">
        <f>F1130*15</f>
        <v>765</v>
      </c>
      <c r="H1130" s="33">
        <v>0</v>
      </c>
      <c r="I1130" s="53">
        <f>G1130*H1130</f>
        <v>0</v>
      </c>
    </row>
    <row r="1131" spans="1:9" ht="19.5" thickBot="1" x14ac:dyDescent="0.35">
      <c r="A1131" s="32"/>
      <c r="B1131" s="55" t="s">
        <v>219</v>
      </c>
      <c r="C1131" s="29">
        <v>3</v>
      </c>
      <c r="D1131" s="29">
        <v>8</v>
      </c>
      <c r="E1131" s="29">
        <v>0.65</v>
      </c>
      <c r="F1131" s="33">
        <f>F1095+13</f>
        <v>59</v>
      </c>
      <c r="G1131" s="29">
        <f>F1131*15</f>
        <v>885</v>
      </c>
      <c r="H1131" s="29">
        <v>0</v>
      </c>
      <c r="I1131" s="41">
        <f>G1131*H1131</f>
        <v>0</v>
      </c>
    </row>
    <row r="1132" spans="1:9" ht="18.75" x14ac:dyDescent="0.3">
      <c r="A1132" s="22" t="s">
        <v>214</v>
      </c>
      <c r="B1132" s="19"/>
      <c r="C1132" s="19"/>
      <c r="D1132" s="19"/>
      <c r="E1132" s="19"/>
      <c r="F1132" s="19"/>
      <c r="G1132" s="19"/>
      <c r="H1132" s="19"/>
      <c r="I1132" s="18"/>
    </row>
    <row r="1133" spans="1:9" ht="18.75" x14ac:dyDescent="0.3">
      <c r="A1133" s="17" t="s">
        <v>17</v>
      </c>
      <c r="B1133" s="15"/>
      <c r="C1133" s="15"/>
      <c r="D1133" s="15"/>
      <c r="E1133" s="15"/>
      <c r="F1133" s="15"/>
      <c r="G1133" s="15"/>
      <c r="H1133" s="15"/>
      <c r="I1133" s="14"/>
    </row>
    <row r="1134" spans="1:9" ht="18.75" x14ac:dyDescent="0.3">
      <c r="A1134" s="17"/>
      <c r="B1134" s="54" t="s">
        <v>218</v>
      </c>
      <c r="C1134" s="33">
        <v>2.5</v>
      </c>
      <c r="D1134" s="33">
        <v>7</v>
      </c>
      <c r="E1134" s="33">
        <v>0.4</v>
      </c>
      <c r="F1134" s="33">
        <f>F1130</f>
        <v>51</v>
      </c>
      <c r="G1134" s="33">
        <f>F1134*15</f>
        <v>765</v>
      </c>
      <c r="H1134" s="33">
        <v>0</v>
      </c>
      <c r="I1134" s="53">
        <f>G1134*H1134</f>
        <v>0</v>
      </c>
    </row>
    <row r="1135" spans="1:9" ht="19.5" thickBot="1" x14ac:dyDescent="0.35">
      <c r="A1135" s="32"/>
      <c r="B1135" s="55" t="s">
        <v>217</v>
      </c>
      <c r="C1135" s="29">
        <v>3</v>
      </c>
      <c r="D1135" s="29">
        <v>8</v>
      </c>
      <c r="E1135" s="29">
        <v>0.65</v>
      </c>
      <c r="F1135" s="33">
        <f>F1131</f>
        <v>59</v>
      </c>
      <c r="G1135" s="29">
        <f>F1135*15</f>
        <v>885</v>
      </c>
      <c r="H1135" s="29">
        <v>0</v>
      </c>
      <c r="I1135" s="41">
        <f>G1135*H1135</f>
        <v>0</v>
      </c>
    </row>
    <row r="1136" spans="1:9" ht="18.75" x14ac:dyDescent="0.3">
      <c r="A1136" s="22" t="s">
        <v>214</v>
      </c>
      <c r="B1136" s="19"/>
      <c r="C1136" s="19"/>
      <c r="D1136" s="19"/>
      <c r="E1136" s="19"/>
      <c r="F1136" s="19"/>
      <c r="G1136" s="19"/>
      <c r="H1136" s="19"/>
      <c r="I1136" s="18"/>
    </row>
    <row r="1137" spans="1:9" ht="18.75" x14ac:dyDescent="0.3">
      <c r="A1137" s="17" t="s">
        <v>17</v>
      </c>
      <c r="B1137" s="15"/>
      <c r="C1137" s="15"/>
      <c r="D1137" s="15"/>
      <c r="E1137" s="15"/>
      <c r="F1137" s="15"/>
      <c r="G1137" s="15"/>
      <c r="H1137" s="15"/>
      <c r="I1137" s="14"/>
    </row>
    <row r="1138" spans="1:9" ht="18.75" x14ac:dyDescent="0.3">
      <c r="A1138" s="17"/>
      <c r="B1138" s="54" t="s">
        <v>216</v>
      </c>
      <c r="C1138" s="33">
        <v>2.5</v>
      </c>
      <c r="D1138" s="33">
        <v>7</v>
      </c>
      <c r="E1138" s="33">
        <v>0.4</v>
      </c>
      <c r="F1138" s="33">
        <f>F1134</f>
        <v>51</v>
      </c>
      <c r="G1138" s="33">
        <f>F1138*15</f>
        <v>765</v>
      </c>
      <c r="H1138" s="33">
        <v>0</v>
      </c>
      <c r="I1138" s="53">
        <f>G1138*H1138</f>
        <v>0</v>
      </c>
    </row>
    <row r="1139" spans="1:9" ht="19.5" thickBot="1" x14ac:dyDescent="0.35">
      <c r="A1139" s="32"/>
      <c r="B1139" s="55" t="s">
        <v>215</v>
      </c>
      <c r="C1139" s="29">
        <v>3</v>
      </c>
      <c r="D1139" s="29">
        <v>8</v>
      </c>
      <c r="E1139" s="29">
        <v>0.65</v>
      </c>
      <c r="F1139" s="33">
        <f>F1135</f>
        <v>59</v>
      </c>
      <c r="G1139" s="29">
        <f>F1139*15</f>
        <v>885</v>
      </c>
      <c r="H1139" s="29">
        <v>0</v>
      </c>
      <c r="I1139" s="41">
        <f>G1139*H1139</f>
        <v>0</v>
      </c>
    </row>
    <row r="1140" spans="1:9" ht="18.75" x14ac:dyDescent="0.3">
      <c r="A1140" s="22" t="s">
        <v>214</v>
      </c>
      <c r="B1140" s="19"/>
      <c r="C1140" s="19"/>
      <c r="D1140" s="19"/>
      <c r="E1140" s="19"/>
      <c r="F1140" s="19"/>
      <c r="G1140" s="19"/>
      <c r="H1140" s="19"/>
      <c r="I1140" s="18"/>
    </row>
    <row r="1141" spans="1:9" ht="18.75" x14ac:dyDescent="0.3">
      <c r="A1141" s="17" t="s">
        <v>17</v>
      </c>
      <c r="B1141" s="15"/>
      <c r="C1141" s="15"/>
      <c r="D1141" s="15"/>
      <c r="E1141" s="15"/>
      <c r="F1141" s="15"/>
      <c r="G1141" s="15"/>
      <c r="H1141" s="15"/>
      <c r="I1141" s="14"/>
    </row>
    <row r="1142" spans="1:9" ht="18.75" x14ac:dyDescent="0.3">
      <c r="A1142" s="17"/>
      <c r="B1142" s="54" t="s">
        <v>213</v>
      </c>
      <c r="C1142" s="33">
        <v>2.5</v>
      </c>
      <c r="D1142" s="33">
        <v>7</v>
      </c>
      <c r="E1142" s="33">
        <v>0.4</v>
      </c>
      <c r="F1142" s="33">
        <f>F1138</f>
        <v>51</v>
      </c>
      <c r="G1142" s="33">
        <f>F1142*15</f>
        <v>765</v>
      </c>
      <c r="H1142" s="33">
        <v>0</v>
      </c>
      <c r="I1142" s="53">
        <f>G1142*H1142</f>
        <v>0</v>
      </c>
    </row>
    <row r="1143" spans="1:9" ht="19.5" thickBot="1" x14ac:dyDescent="0.35">
      <c r="A1143" s="32"/>
      <c r="B1143" s="55" t="s">
        <v>212</v>
      </c>
      <c r="C1143" s="29">
        <v>3</v>
      </c>
      <c r="D1143" s="29">
        <v>8</v>
      </c>
      <c r="E1143" s="29">
        <v>0.65</v>
      </c>
      <c r="F1143" s="33">
        <f>F1139</f>
        <v>59</v>
      </c>
      <c r="G1143" s="29">
        <f>F1143*15</f>
        <v>885</v>
      </c>
      <c r="H1143" s="29">
        <v>0</v>
      </c>
      <c r="I1143" s="41">
        <f>G1143*H1143</f>
        <v>0</v>
      </c>
    </row>
    <row r="1144" spans="1:9" ht="18.75" x14ac:dyDescent="0.3">
      <c r="A1144" s="22" t="s">
        <v>202</v>
      </c>
      <c r="B1144" s="19"/>
      <c r="C1144" s="19"/>
      <c r="D1144" s="19"/>
      <c r="E1144" s="19"/>
      <c r="F1144" s="19"/>
      <c r="G1144" s="19"/>
      <c r="H1144" s="19"/>
      <c r="I1144" s="18"/>
    </row>
    <row r="1145" spans="1:9" ht="18.75" x14ac:dyDescent="0.3">
      <c r="A1145" s="17" t="s">
        <v>17</v>
      </c>
      <c r="B1145" s="15"/>
      <c r="C1145" s="15"/>
      <c r="D1145" s="15"/>
      <c r="E1145" s="15"/>
      <c r="F1145" s="15"/>
      <c r="G1145" s="15"/>
      <c r="H1145" s="15"/>
      <c r="I1145" s="14"/>
    </row>
    <row r="1146" spans="1:9" ht="18.75" x14ac:dyDescent="0.3">
      <c r="A1146" s="17"/>
      <c r="B1146" s="54" t="s">
        <v>211</v>
      </c>
      <c r="C1146" s="33">
        <v>2</v>
      </c>
      <c r="D1146" s="33">
        <v>7</v>
      </c>
      <c r="E1146" s="33">
        <v>0.4</v>
      </c>
      <c r="F1146" s="33">
        <f>F1079+12</f>
        <v>49</v>
      </c>
      <c r="G1146" s="33">
        <f>F1146*15</f>
        <v>735</v>
      </c>
      <c r="H1146" s="33">
        <v>0</v>
      </c>
      <c r="I1146" s="53">
        <f>G1146*H1146</f>
        <v>0</v>
      </c>
    </row>
    <row r="1147" spans="1:9" ht="18.75" x14ac:dyDescent="0.3">
      <c r="A1147" s="17"/>
      <c r="B1147" s="54" t="s">
        <v>210</v>
      </c>
      <c r="C1147" s="33">
        <v>2.5</v>
      </c>
      <c r="D1147" s="33">
        <v>7</v>
      </c>
      <c r="E1147" s="33">
        <v>0.37</v>
      </c>
      <c r="F1147" s="33">
        <f>F1138+3</f>
        <v>54</v>
      </c>
      <c r="G1147" s="33">
        <f>F1147*15</f>
        <v>810</v>
      </c>
      <c r="H1147" s="33">
        <v>0</v>
      </c>
      <c r="I1147" s="53">
        <f>G1147*H1147</f>
        <v>0</v>
      </c>
    </row>
    <row r="1148" spans="1:9" ht="19.5" thickBot="1" x14ac:dyDescent="0.35">
      <c r="A1148" s="17"/>
      <c r="B1148" s="55" t="s">
        <v>209</v>
      </c>
      <c r="C1148" s="29">
        <v>3</v>
      </c>
      <c r="D1148" s="29">
        <v>8</v>
      </c>
      <c r="E1148" s="29">
        <v>0.65</v>
      </c>
      <c r="F1148" s="33">
        <f>F1139+4</f>
        <v>63</v>
      </c>
      <c r="G1148" s="29">
        <f>F1148*15</f>
        <v>945</v>
      </c>
      <c r="H1148" s="29">
        <v>0</v>
      </c>
      <c r="I1148" s="41">
        <f>G1148*H1148</f>
        <v>0</v>
      </c>
    </row>
    <row r="1149" spans="1:9" ht="18.75" x14ac:dyDescent="0.3">
      <c r="A1149" s="22" t="s">
        <v>202</v>
      </c>
      <c r="B1149" s="19"/>
      <c r="C1149" s="19"/>
      <c r="D1149" s="19"/>
      <c r="E1149" s="19"/>
      <c r="F1149" s="19"/>
      <c r="G1149" s="19"/>
      <c r="H1149" s="19"/>
      <c r="I1149" s="18"/>
    </row>
    <row r="1150" spans="1:9" ht="18.75" x14ac:dyDescent="0.3">
      <c r="A1150" s="17" t="s">
        <v>17</v>
      </c>
      <c r="B1150" s="15"/>
      <c r="C1150" s="15"/>
      <c r="D1150" s="15"/>
      <c r="E1150" s="15"/>
      <c r="F1150" s="15"/>
      <c r="G1150" s="15"/>
      <c r="H1150" s="15"/>
      <c r="I1150" s="14"/>
    </row>
    <row r="1151" spans="1:9" ht="18.75" x14ac:dyDescent="0.3">
      <c r="A1151" s="17"/>
      <c r="B1151" s="54" t="s">
        <v>208</v>
      </c>
      <c r="C1151" s="33">
        <v>2</v>
      </c>
      <c r="D1151" s="33">
        <v>7</v>
      </c>
      <c r="E1151" s="33">
        <v>0.3</v>
      </c>
      <c r="F1151" s="33">
        <f>F1146</f>
        <v>49</v>
      </c>
      <c r="G1151" s="33">
        <f>F1151*15</f>
        <v>735</v>
      </c>
      <c r="H1151" s="33">
        <v>0</v>
      </c>
      <c r="I1151" s="53">
        <f>G1151*H1151</f>
        <v>0</v>
      </c>
    </row>
    <row r="1152" spans="1:9" ht="18.75" x14ac:dyDescent="0.3">
      <c r="A1152" s="17"/>
      <c r="B1152" s="54" t="s">
        <v>207</v>
      </c>
      <c r="C1152" s="33">
        <v>2.5</v>
      </c>
      <c r="D1152" s="33">
        <v>7</v>
      </c>
      <c r="E1152" s="33">
        <v>0.4</v>
      </c>
      <c r="F1152" s="33">
        <f>F1147</f>
        <v>54</v>
      </c>
      <c r="G1152" s="33">
        <f>F1152*15</f>
        <v>810</v>
      </c>
      <c r="H1152" s="33">
        <v>0</v>
      </c>
      <c r="I1152" s="53">
        <f>G1152*H1152</f>
        <v>0</v>
      </c>
    </row>
    <row r="1153" spans="1:9" ht="19.5" thickBot="1" x14ac:dyDescent="0.35">
      <c r="A1153" s="17"/>
      <c r="B1153" s="55" t="s">
        <v>206</v>
      </c>
      <c r="C1153" s="29">
        <v>3</v>
      </c>
      <c r="D1153" s="29">
        <v>8</v>
      </c>
      <c r="E1153" s="29">
        <v>0.65</v>
      </c>
      <c r="F1153" s="33">
        <f>F1148</f>
        <v>63</v>
      </c>
      <c r="G1153" s="29">
        <f>F1153*15</f>
        <v>945</v>
      </c>
      <c r="H1153" s="29">
        <v>0</v>
      </c>
      <c r="I1153" s="41">
        <f>G1153*H1153</f>
        <v>0</v>
      </c>
    </row>
    <row r="1154" spans="1:9" ht="18.75" x14ac:dyDescent="0.3">
      <c r="A1154" s="22" t="s">
        <v>202</v>
      </c>
      <c r="B1154" s="19"/>
      <c r="C1154" s="19"/>
      <c r="D1154" s="19"/>
      <c r="E1154" s="19"/>
      <c r="F1154" s="19"/>
      <c r="G1154" s="19"/>
      <c r="H1154" s="19"/>
      <c r="I1154" s="18"/>
    </row>
    <row r="1155" spans="1:9" ht="18.75" x14ac:dyDescent="0.3">
      <c r="A1155" s="17" t="s">
        <v>17</v>
      </c>
      <c r="B1155" s="15"/>
      <c r="C1155" s="15"/>
      <c r="D1155" s="15"/>
      <c r="E1155" s="15"/>
      <c r="F1155" s="15"/>
      <c r="G1155" s="15"/>
      <c r="H1155" s="15"/>
      <c r="I1155" s="14"/>
    </row>
    <row r="1156" spans="1:9" ht="18.75" x14ac:dyDescent="0.3">
      <c r="A1156" s="17"/>
      <c r="B1156" s="54" t="s">
        <v>205</v>
      </c>
      <c r="C1156" s="33">
        <v>2</v>
      </c>
      <c r="D1156" s="33">
        <v>7</v>
      </c>
      <c r="E1156" s="33">
        <v>0.3</v>
      </c>
      <c r="F1156" s="33">
        <f>F1151</f>
        <v>49</v>
      </c>
      <c r="G1156" s="33">
        <f>F1156*15</f>
        <v>735</v>
      </c>
      <c r="H1156" s="33">
        <v>0</v>
      </c>
      <c r="I1156" s="53">
        <f>G1156*H1156</f>
        <v>0</v>
      </c>
    </row>
    <row r="1157" spans="1:9" ht="18.75" x14ac:dyDescent="0.3">
      <c r="A1157" s="17"/>
      <c r="B1157" s="54" t="s">
        <v>204</v>
      </c>
      <c r="C1157" s="33">
        <v>2.5</v>
      </c>
      <c r="D1157" s="33">
        <v>7</v>
      </c>
      <c r="E1157" s="33">
        <v>0.4</v>
      </c>
      <c r="F1157" s="33">
        <f>F1152</f>
        <v>54</v>
      </c>
      <c r="G1157" s="33">
        <f>F1157*15</f>
        <v>810</v>
      </c>
      <c r="H1157" s="33">
        <v>0</v>
      </c>
      <c r="I1157" s="53">
        <f>G1157*H1157</f>
        <v>0</v>
      </c>
    </row>
    <row r="1158" spans="1:9" ht="19.5" thickBot="1" x14ac:dyDescent="0.35">
      <c r="A1158" s="17"/>
      <c r="B1158" s="55" t="s">
        <v>203</v>
      </c>
      <c r="C1158" s="29">
        <v>3</v>
      </c>
      <c r="D1158" s="29">
        <v>8</v>
      </c>
      <c r="E1158" s="29">
        <v>0.65</v>
      </c>
      <c r="F1158" s="29">
        <f>F1153</f>
        <v>63</v>
      </c>
      <c r="G1158" s="29">
        <f>F1158*15</f>
        <v>945</v>
      </c>
      <c r="H1158" s="29">
        <v>0</v>
      </c>
      <c r="I1158" s="41">
        <f>G1158*H1158</f>
        <v>0</v>
      </c>
    </row>
    <row r="1159" spans="1:9" ht="18.75" x14ac:dyDescent="0.3">
      <c r="A1159" s="22" t="s">
        <v>202</v>
      </c>
      <c r="B1159" s="19"/>
      <c r="C1159" s="19"/>
      <c r="D1159" s="19"/>
      <c r="E1159" s="19"/>
      <c r="F1159" s="19"/>
      <c r="G1159" s="19"/>
      <c r="H1159" s="19"/>
      <c r="I1159" s="18"/>
    </row>
    <row r="1160" spans="1:9" ht="18.75" x14ac:dyDescent="0.3">
      <c r="A1160" s="17" t="s">
        <v>17</v>
      </c>
      <c r="B1160" s="15"/>
      <c r="C1160" s="15"/>
      <c r="D1160" s="15"/>
      <c r="E1160" s="15"/>
      <c r="F1160" s="15"/>
      <c r="G1160" s="15"/>
      <c r="H1160" s="15"/>
      <c r="I1160" s="14"/>
    </row>
    <row r="1161" spans="1:9" ht="18.75" x14ac:dyDescent="0.3">
      <c r="A1161" s="17"/>
      <c r="B1161" s="54" t="s">
        <v>201</v>
      </c>
      <c r="C1161" s="33">
        <v>2</v>
      </c>
      <c r="D1161" s="33">
        <v>7</v>
      </c>
      <c r="E1161" s="33">
        <v>0.3</v>
      </c>
      <c r="F1161" s="33">
        <f>F1156</f>
        <v>49</v>
      </c>
      <c r="G1161" s="33">
        <f>F1161*15</f>
        <v>735</v>
      </c>
      <c r="H1161" s="33">
        <v>0</v>
      </c>
      <c r="I1161" s="53">
        <f>G1161*H1161</f>
        <v>0</v>
      </c>
    </row>
    <row r="1162" spans="1:9" ht="18.75" x14ac:dyDescent="0.3">
      <c r="A1162" s="17"/>
      <c r="B1162" s="54" t="s">
        <v>200</v>
      </c>
      <c r="C1162" s="33">
        <v>2.5</v>
      </c>
      <c r="D1162" s="33">
        <v>7</v>
      </c>
      <c r="E1162" s="33">
        <v>0.4</v>
      </c>
      <c r="F1162" s="33">
        <f>F1157</f>
        <v>54</v>
      </c>
      <c r="G1162" s="33">
        <f>F1162*15</f>
        <v>810</v>
      </c>
      <c r="H1162" s="33">
        <v>0</v>
      </c>
      <c r="I1162" s="53">
        <f>G1162*H1162</f>
        <v>0</v>
      </c>
    </row>
    <row r="1163" spans="1:9" ht="19.5" thickBot="1" x14ac:dyDescent="0.35">
      <c r="A1163" s="17"/>
      <c r="B1163" s="55" t="s">
        <v>199</v>
      </c>
      <c r="C1163" s="29">
        <v>3</v>
      </c>
      <c r="D1163" s="29">
        <v>8</v>
      </c>
      <c r="E1163" s="29">
        <v>0.65</v>
      </c>
      <c r="F1163" s="29">
        <f>F1158</f>
        <v>63</v>
      </c>
      <c r="G1163" s="29">
        <f>F1163*15</f>
        <v>945</v>
      </c>
      <c r="H1163" s="29">
        <v>0</v>
      </c>
      <c r="I1163" s="41">
        <f>G1163*H1163</f>
        <v>0</v>
      </c>
    </row>
    <row r="1164" spans="1:9" ht="18.75" x14ac:dyDescent="0.3">
      <c r="A1164" s="22" t="s">
        <v>938</v>
      </c>
      <c r="B1164" s="19"/>
      <c r="C1164" s="19"/>
      <c r="D1164" s="19"/>
      <c r="E1164" s="19"/>
      <c r="F1164" s="19"/>
      <c r="G1164" s="19"/>
      <c r="H1164" s="19"/>
      <c r="I1164" s="18"/>
    </row>
    <row r="1165" spans="1:9" ht="18.75" x14ac:dyDescent="0.3">
      <c r="A1165" s="17" t="s">
        <v>360</v>
      </c>
      <c r="B1165" s="15"/>
      <c r="C1165" s="15"/>
      <c r="D1165" s="15"/>
      <c r="E1165" s="15"/>
      <c r="F1165" s="15"/>
      <c r="G1165" s="15"/>
      <c r="H1165" s="15"/>
      <c r="I1165" s="14"/>
    </row>
    <row r="1166" spans="1:9" ht="18.75" x14ac:dyDescent="0.3">
      <c r="A1166" s="17"/>
      <c r="B1166" s="54" t="s">
        <v>1044</v>
      </c>
      <c r="C1166" s="33">
        <v>2.5</v>
      </c>
      <c r="D1166" s="33">
        <v>7</v>
      </c>
      <c r="E1166" s="33">
        <v>0.4</v>
      </c>
      <c r="F1166" s="33">
        <f>F1162-4</f>
        <v>50</v>
      </c>
      <c r="G1166" s="33">
        <f>F1166*15</f>
        <v>750</v>
      </c>
      <c r="H1166" s="33">
        <v>0</v>
      </c>
      <c r="I1166" s="53">
        <f>G1166*H1166</f>
        <v>0</v>
      </c>
    </row>
    <row r="1167" spans="1:9" ht="19.5" thickBot="1" x14ac:dyDescent="0.35">
      <c r="A1167" s="17"/>
      <c r="B1167" s="55" t="s">
        <v>1045</v>
      </c>
      <c r="C1167" s="29">
        <v>3</v>
      </c>
      <c r="D1167" s="29">
        <v>8</v>
      </c>
      <c r="E1167" s="29">
        <v>0.65</v>
      </c>
      <c r="F1167" s="33">
        <f>F1163-4</f>
        <v>59</v>
      </c>
      <c r="G1167" s="29">
        <f>F1167*15</f>
        <v>885</v>
      </c>
      <c r="H1167" s="29">
        <v>0</v>
      </c>
      <c r="I1167" s="41">
        <f>G1167*H1167</f>
        <v>0</v>
      </c>
    </row>
    <row r="1168" spans="1:9" ht="18.75" x14ac:dyDescent="0.3">
      <c r="A1168" s="22" t="s">
        <v>1102</v>
      </c>
      <c r="B1168" s="19"/>
      <c r="C1168" s="19"/>
      <c r="D1168" s="19"/>
      <c r="E1168" s="19"/>
      <c r="F1168" s="19"/>
      <c r="G1168" s="19"/>
      <c r="H1168" s="19"/>
      <c r="I1168" s="18"/>
    </row>
    <row r="1169" spans="1:9" ht="18.75" x14ac:dyDescent="0.3">
      <c r="A1169" s="17" t="s">
        <v>21</v>
      </c>
      <c r="B1169" s="26"/>
      <c r="C1169" s="26"/>
      <c r="D1169" s="26"/>
      <c r="E1169" s="26"/>
      <c r="F1169" s="26"/>
      <c r="G1169" s="26"/>
      <c r="H1169" s="26"/>
      <c r="I1169" s="25"/>
    </row>
    <row r="1170" spans="1:9" ht="18.75" x14ac:dyDescent="0.3">
      <c r="A1170" s="17"/>
      <c r="B1170" s="54" t="s">
        <v>198</v>
      </c>
      <c r="C1170" s="33">
        <v>2</v>
      </c>
      <c r="D1170" s="33">
        <v>7</v>
      </c>
      <c r="E1170" s="33">
        <v>0.35</v>
      </c>
      <c r="F1170" s="33">
        <f>F1059+11</f>
        <v>44</v>
      </c>
      <c r="G1170" s="37">
        <f>F1170*15</f>
        <v>660</v>
      </c>
      <c r="H1170" s="33">
        <v>0</v>
      </c>
      <c r="I1170" s="36">
        <f>G1170*H1170</f>
        <v>0</v>
      </c>
    </row>
    <row r="1171" spans="1:9" ht="18.75" x14ac:dyDescent="0.3">
      <c r="A1171" s="17"/>
      <c r="B1171" s="54" t="s">
        <v>197</v>
      </c>
      <c r="C1171" s="33">
        <v>2.5</v>
      </c>
      <c r="D1171" s="33">
        <v>7</v>
      </c>
      <c r="E1171" s="33">
        <v>0.45</v>
      </c>
      <c r="F1171" s="33">
        <f>F1060+11</f>
        <v>48</v>
      </c>
      <c r="G1171" s="37">
        <f>F1171*15</f>
        <v>720</v>
      </c>
      <c r="H1171" s="33">
        <v>0</v>
      </c>
      <c r="I1171" s="36">
        <f>G1171*H1171</f>
        <v>0</v>
      </c>
    </row>
    <row r="1172" spans="1:9" ht="19.5" thickBot="1" x14ac:dyDescent="0.35">
      <c r="A1172" s="32"/>
      <c r="B1172" s="54" t="s">
        <v>196</v>
      </c>
      <c r="C1172" s="33">
        <v>3</v>
      </c>
      <c r="D1172" s="33">
        <v>8</v>
      </c>
      <c r="E1172" s="33">
        <v>0.65</v>
      </c>
      <c r="F1172" s="33">
        <f>F1061+11</f>
        <v>55</v>
      </c>
      <c r="G1172" s="37">
        <f>F1172*15</f>
        <v>825</v>
      </c>
      <c r="H1172" s="33">
        <v>0</v>
      </c>
      <c r="I1172" s="36">
        <f>G1172*H1172</f>
        <v>0</v>
      </c>
    </row>
    <row r="1173" spans="1:9" ht="18.75" x14ac:dyDescent="0.3">
      <c r="A1173" s="22" t="s">
        <v>1067</v>
      </c>
      <c r="B1173" s="19"/>
      <c r="C1173" s="19"/>
      <c r="D1173" s="19"/>
      <c r="E1173" s="19"/>
      <c r="F1173" s="19"/>
      <c r="G1173" s="19"/>
      <c r="H1173" s="19"/>
      <c r="I1173" s="18"/>
    </row>
    <row r="1174" spans="1:9" ht="18.75" x14ac:dyDescent="0.3">
      <c r="A1174" s="17" t="s">
        <v>17</v>
      </c>
      <c r="B1174" s="26"/>
      <c r="C1174" s="26"/>
      <c r="D1174" s="26"/>
      <c r="E1174" s="26"/>
      <c r="F1174" s="26"/>
      <c r="G1174" s="26"/>
      <c r="H1174" s="26"/>
      <c r="I1174" s="25"/>
    </row>
    <row r="1175" spans="1:9" ht="18.75" x14ac:dyDescent="0.3">
      <c r="A1175" s="17"/>
      <c r="B1175" s="26" t="s">
        <v>195</v>
      </c>
      <c r="C1175" s="33">
        <v>2</v>
      </c>
      <c r="D1175" s="26">
        <v>7</v>
      </c>
      <c r="E1175" s="33">
        <v>0.35</v>
      </c>
      <c r="F1175" s="33">
        <f>F1170+4</f>
        <v>48</v>
      </c>
      <c r="G1175" s="33">
        <f>F1175*15</f>
        <v>720</v>
      </c>
      <c r="H1175" s="26">
        <v>0</v>
      </c>
      <c r="I1175" s="53">
        <f>G1175*H1175</f>
        <v>0</v>
      </c>
    </row>
    <row r="1176" spans="1:9" ht="18.75" x14ac:dyDescent="0.3">
      <c r="A1176" s="17"/>
      <c r="B1176" s="38" t="s">
        <v>194</v>
      </c>
      <c r="C1176" s="37">
        <v>2.5</v>
      </c>
      <c r="D1176" s="37">
        <v>7</v>
      </c>
      <c r="E1176" s="37">
        <v>0.45</v>
      </c>
      <c r="F1176" s="33">
        <f>F1171+4</f>
        <v>52</v>
      </c>
      <c r="G1176" s="33">
        <f>F1176*15</f>
        <v>780</v>
      </c>
      <c r="H1176" s="37">
        <v>0</v>
      </c>
      <c r="I1176" s="53">
        <f>G1176*H1176</f>
        <v>0</v>
      </c>
    </row>
    <row r="1177" spans="1:9" ht="19.5" thickBot="1" x14ac:dyDescent="0.35">
      <c r="A1177" s="32"/>
      <c r="B1177" s="54" t="s">
        <v>193</v>
      </c>
      <c r="C1177" s="33">
        <v>3</v>
      </c>
      <c r="D1177" s="33">
        <v>8</v>
      </c>
      <c r="E1177" s="33">
        <v>0.65</v>
      </c>
      <c r="F1177" s="33">
        <f>F1172+5</f>
        <v>60</v>
      </c>
      <c r="G1177" s="33">
        <f>F1177*15</f>
        <v>900</v>
      </c>
      <c r="H1177" s="33">
        <v>0</v>
      </c>
      <c r="I1177" s="53">
        <f>G1177*H1177</f>
        <v>0</v>
      </c>
    </row>
    <row r="1178" spans="1:9" ht="18.75" x14ac:dyDescent="0.3">
      <c r="A1178" s="22" t="s">
        <v>1103</v>
      </c>
      <c r="B1178" s="19"/>
      <c r="C1178" s="19"/>
      <c r="D1178" s="19"/>
      <c r="E1178" s="19"/>
      <c r="F1178" s="19"/>
      <c r="G1178" s="19"/>
      <c r="H1178" s="19"/>
      <c r="I1178" s="18"/>
    </row>
    <row r="1179" spans="1:9" ht="18.75" x14ac:dyDescent="0.3">
      <c r="A1179" s="17" t="s">
        <v>21</v>
      </c>
      <c r="B1179" s="26"/>
      <c r="C1179" s="26"/>
      <c r="D1179" s="26"/>
      <c r="E1179" s="26"/>
      <c r="F1179" s="26"/>
      <c r="G1179" s="26"/>
      <c r="H1179" s="26"/>
      <c r="I1179" s="25"/>
    </row>
    <row r="1180" spans="1:9" ht="18.75" x14ac:dyDescent="0.3">
      <c r="A1180" s="17"/>
      <c r="B1180" s="38" t="s">
        <v>192</v>
      </c>
      <c r="C1180" s="37">
        <v>2.5</v>
      </c>
      <c r="D1180" s="37">
        <v>7</v>
      </c>
      <c r="E1180" s="37">
        <v>0.45</v>
      </c>
      <c r="F1180" s="37">
        <f>F1171+2</f>
        <v>50</v>
      </c>
      <c r="G1180" s="37">
        <f>F1180*15</f>
        <v>750</v>
      </c>
      <c r="H1180" s="37">
        <v>0</v>
      </c>
      <c r="I1180" s="36">
        <f>G1180*H1180</f>
        <v>0</v>
      </c>
    </row>
    <row r="1181" spans="1:9" ht="19.5" thickBot="1" x14ac:dyDescent="0.35">
      <c r="A1181" s="32"/>
      <c r="B1181" s="54" t="s">
        <v>191</v>
      </c>
      <c r="C1181" s="33">
        <v>3</v>
      </c>
      <c r="D1181" s="33">
        <v>8</v>
      </c>
      <c r="E1181" s="37">
        <v>0.65</v>
      </c>
      <c r="F1181" s="37">
        <f>F1172+2</f>
        <v>57</v>
      </c>
      <c r="G1181" s="37">
        <f>F1181*15</f>
        <v>855</v>
      </c>
      <c r="H1181" s="33">
        <v>0</v>
      </c>
      <c r="I1181" s="36">
        <f>G1181*H1181</f>
        <v>0</v>
      </c>
    </row>
    <row r="1182" spans="1:9" ht="18.75" x14ac:dyDescent="0.3">
      <c r="A1182" s="22" t="s">
        <v>1103</v>
      </c>
      <c r="B1182" s="19"/>
      <c r="C1182" s="19"/>
      <c r="D1182" s="19"/>
      <c r="E1182" s="19"/>
      <c r="F1182" s="19"/>
      <c r="G1182" s="19"/>
      <c r="H1182" s="19"/>
      <c r="I1182" s="18"/>
    </row>
    <row r="1183" spans="1:9" ht="18.75" x14ac:dyDescent="0.3">
      <c r="A1183" s="17" t="s">
        <v>17</v>
      </c>
      <c r="B1183" s="26"/>
      <c r="C1183" s="26"/>
      <c r="D1183" s="26"/>
      <c r="E1183" s="26"/>
      <c r="F1183" s="26"/>
      <c r="G1183" s="26"/>
      <c r="H1183" s="26"/>
      <c r="I1183" s="25"/>
    </row>
    <row r="1184" spans="1:9" ht="18.75" x14ac:dyDescent="0.3">
      <c r="A1184" s="17"/>
      <c r="B1184" s="38" t="s">
        <v>190</v>
      </c>
      <c r="C1184" s="37">
        <v>2.5</v>
      </c>
      <c r="D1184" s="37">
        <v>7</v>
      </c>
      <c r="E1184" s="37">
        <v>0.45</v>
      </c>
      <c r="F1184" s="37">
        <f>F1180</f>
        <v>50</v>
      </c>
      <c r="G1184" s="37">
        <f>F1184*15</f>
        <v>750</v>
      </c>
      <c r="H1184" s="37">
        <v>0</v>
      </c>
      <c r="I1184" s="36">
        <f>G1184*H1184</f>
        <v>0</v>
      </c>
    </row>
    <row r="1185" spans="1:9" ht="19.5" thickBot="1" x14ac:dyDescent="0.35">
      <c r="A1185" s="32"/>
      <c r="B1185" s="54" t="s">
        <v>189</v>
      </c>
      <c r="C1185" s="33">
        <v>3</v>
      </c>
      <c r="D1185" s="33">
        <v>8</v>
      </c>
      <c r="E1185" s="37">
        <v>0.65</v>
      </c>
      <c r="F1185" s="37">
        <f>F1181</f>
        <v>57</v>
      </c>
      <c r="G1185" s="37">
        <f>F1185*15</f>
        <v>855</v>
      </c>
      <c r="H1185" s="33">
        <v>0</v>
      </c>
      <c r="I1185" s="36">
        <f>G1185*H1185</f>
        <v>0</v>
      </c>
    </row>
    <row r="1186" spans="1:9" ht="18.75" x14ac:dyDescent="0.3">
      <c r="A1186" s="22" t="s">
        <v>1104</v>
      </c>
      <c r="B1186" s="19"/>
      <c r="C1186" s="19"/>
      <c r="D1186" s="19"/>
      <c r="E1186" s="19"/>
      <c r="F1186" s="19"/>
      <c r="G1186" s="19"/>
      <c r="H1186" s="19"/>
      <c r="I1186" s="18"/>
    </row>
    <row r="1187" spans="1:9" ht="18.75" x14ac:dyDescent="0.3">
      <c r="A1187" s="17" t="s">
        <v>118</v>
      </c>
      <c r="B1187" s="26"/>
      <c r="C1187" s="26"/>
      <c r="D1187" s="26"/>
      <c r="E1187" s="26"/>
      <c r="F1187" s="26"/>
      <c r="G1187" s="26"/>
      <c r="H1187" s="26"/>
      <c r="I1187" s="25"/>
    </row>
    <row r="1188" spans="1:9" ht="18.75" x14ac:dyDescent="0.3">
      <c r="A1188" s="17"/>
      <c r="B1188" s="38" t="s">
        <v>188</v>
      </c>
      <c r="C1188" s="37">
        <v>2.5</v>
      </c>
      <c r="D1188" s="37">
        <v>7</v>
      </c>
      <c r="E1188" s="37">
        <v>0.45</v>
      </c>
      <c r="F1188" s="37">
        <f>F1171+8</f>
        <v>56</v>
      </c>
      <c r="G1188" s="37">
        <f>F1188*15</f>
        <v>840</v>
      </c>
      <c r="H1188" s="37">
        <v>0</v>
      </c>
      <c r="I1188" s="36">
        <f>G1188*H1188</f>
        <v>0</v>
      </c>
    </row>
    <row r="1189" spans="1:9" ht="19.5" thickBot="1" x14ac:dyDescent="0.35">
      <c r="A1189" s="32"/>
      <c r="B1189" s="54" t="s">
        <v>187</v>
      </c>
      <c r="C1189" s="33">
        <v>3</v>
      </c>
      <c r="D1189" s="33">
        <v>8</v>
      </c>
      <c r="E1189" s="37">
        <v>0.65</v>
      </c>
      <c r="F1189" s="37">
        <f>F1172+8</f>
        <v>63</v>
      </c>
      <c r="G1189" s="37">
        <f>F1189*15</f>
        <v>945</v>
      </c>
      <c r="H1189" s="33">
        <v>0</v>
      </c>
      <c r="I1189" s="36">
        <f>G1189*H1189</f>
        <v>0</v>
      </c>
    </row>
    <row r="1190" spans="1:9" ht="18.75" x14ac:dyDescent="0.3">
      <c r="A1190" s="22" t="s">
        <v>1104</v>
      </c>
      <c r="B1190" s="19"/>
      <c r="C1190" s="19"/>
      <c r="D1190" s="19"/>
      <c r="E1190" s="19"/>
      <c r="F1190" s="19"/>
      <c r="G1190" s="19"/>
      <c r="H1190" s="19"/>
      <c r="I1190" s="18"/>
    </row>
    <row r="1191" spans="1:9" ht="18.75" x14ac:dyDescent="0.3">
      <c r="A1191" s="17" t="s">
        <v>21</v>
      </c>
      <c r="B1191" s="26"/>
      <c r="C1191" s="26"/>
      <c r="D1191" s="26"/>
      <c r="E1191" s="26"/>
      <c r="F1191" s="26"/>
      <c r="G1191" s="26"/>
      <c r="H1191" s="26"/>
      <c r="I1191" s="25"/>
    </row>
    <row r="1192" spans="1:9" ht="18.75" x14ac:dyDescent="0.3">
      <c r="A1192" s="17"/>
      <c r="B1192" s="38" t="s">
        <v>186</v>
      </c>
      <c r="C1192" s="37">
        <v>2.5</v>
      </c>
      <c r="D1192" s="37">
        <v>7</v>
      </c>
      <c r="E1192" s="37">
        <v>0.45</v>
      </c>
      <c r="F1192" s="37">
        <f>F1188</f>
        <v>56</v>
      </c>
      <c r="G1192" s="37">
        <f>F1192*15</f>
        <v>840</v>
      </c>
      <c r="H1192" s="37">
        <v>0</v>
      </c>
      <c r="I1192" s="36">
        <f>G1192*H1192</f>
        <v>0</v>
      </c>
    </row>
    <row r="1193" spans="1:9" ht="19.5" thickBot="1" x14ac:dyDescent="0.35">
      <c r="A1193" s="32"/>
      <c r="B1193" s="54" t="s">
        <v>185</v>
      </c>
      <c r="C1193" s="33">
        <v>3</v>
      </c>
      <c r="D1193" s="33">
        <v>8</v>
      </c>
      <c r="E1193" s="37">
        <v>0.65</v>
      </c>
      <c r="F1193" s="37">
        <f>F1189</f>
        <v>63</v>
      </c>
      <c r="G1193" s="37">
        <f>F1193*15</f>
        <v>945</v>
      </c>
      <c r="H1193" s="33">
        <v>0</v>
      </c>
      <c r="I1193" s="36">
        <f>G1193*H1193</f>
        <v>0</v>
      </c>
    </row>
    <row r="1194" spans="1:9" ht="18.75" x14ac:dyDescent="0.3">
      <c r="A1194" s="22" t="s">
        <v>1104</v>
      </c>
      <c r="B1194" s="19"/>
      <c r="C1194" s="19"/>
      <c r="D1194" s="19"/>
      <c r="E1194" s="19"/>
      <c r="F1194" s="19"/>
      <c r="G1194" s="19"/>
      <c r="H1194" s="19"/>
      <c r="I1194" s="18"/>
    </row>
    <row r="1195" spans="1:9" ht="18.75" x14ac:dyDescent="0.3">
      <c r="A1195" s="17" t="s">
        <v>117</v>
      </c>
      <c r="B1195" s="26"/>
      <c r="C1195" s="26"/>
      <c r="D1195" s="26"/>
      <c r="E1195" s="26"/>
      <c r="F1195" s="26"/>
      <c r="G1195" s="26"/>
      <c r="H1195" s="26"/>
      <c r="I1195" s="25"/>
    </row>
    <row r="1196" spans="1:9" ht="18.75" x14ac:dyDescent="0.3">
      <c r="A1196" s="17"/>
      <c r="B1196" s="38" t="s">
        <v>184</v>
      </c>
      <c r="C1196" s="37">
        <v>2.5</v>
      </c>
      <c r="D1196" s="37">
        <v>7</v>
      </c>
      <c r="E1196" s="37">
        <v>0.45</v>
      </c>
      <c r="F1196" s="37">
        <f>F1188</f>
        <v>56</v>
      </c>
      <c r="G1196" s="37">
        <f>F1196*15</f>
        <v>840</v>
      </c>
      <c r="H1196" s="37">
        <v>0</v>
      </c>
      <c r="I1196" s="36">
        <f>G1196*H1196</f>
        <v>0</v>
      </c>
    </row>
    <row r="1197" spans="1:9" ht="19.5" thickBot="1" x14ac:dyDescent="0.35">
      <c r="A1197" s="32"/>
      <c r="B1197" s="54" t="s">
        <v>183</v>
      </c>
      <c r="C1197" s="33">
        <v>3</v>
      </c>
      <c r="D1197" s="33">
        <v>8</v>
      </c>
      <c r="E1197" s="37">
        <v>0.65</v>
      </c>
      <c r="F1197" s="37">
        <f>F1189</f>
        <v>63</v>
      </c>
      <c r="G1197" s="37">
        <f>F1197*15</f>
        <v>945</v>
      </c>
      <c r="H1197" s="33">
        <v>0</v>
      </c>
      <c r="I1197" s="36">
        <f>G1197*H1197</f>
        <v>0</v>
      </c>
    </row>
    <row r="1198" spans="1:9" ht="18.75" x14ac:dyDescent="0.3">
      <c r="A1198" s="22" t="s">
        <v>1068</v>
      </c>
      <c r="B1198" s="19"/>
      <c r="C1198" s="19"/>
      <c r="D1198" s="19"/>
      <c r="E1198" s="19"/>
      <c r="F1198" s="19"/>
      <c r="G1198" s="19"/>
      <c r="H1198" s="19"/>
      <c r="I1198" s="18"/>
    </row>
    <row r="1199" spans="1:9" ht="18.75" x14ac:dyDescent="0.3">
      <c r="A1199" s="17" t="s">
        <v>21</v>
      </c>
      <c r="B1199" s="26"/>
      <c r="C1199" s="26"/>
      <c r="D1199" s="26"/>
      <c r="E1199" s="26"/>
      <c r="F1199" s="26"/>
      <c r="G1199" s="26"/>
      <c r="H1199" s="26"/>
      <c r="I1199" s="25"/>
    </row>
    <row r="1200" spans="1:9" ht="18.75" x14ac:dyDescent="0.3">
      <c r="A1200" s="17"/>
      <c r="B1200" s="54" t="s">
        <v>182</v>
      </c>
      <c r="C1200" s="26">
        <v>2</v>
      </c>
      <c r="D1200" s="33">
        <v>7</v>
      </c>
      <c r="E1200" s="33">
        <v>0.35</v>
      </c>
      <c r="F1200" s="33">
        <f>F1170</f>
        <v>44</v>
      </c>
      <c r="G1200" s="26">
        <f>F1200*15</f>
        <v>660</v>
      </c>
      <c r="H1200" s="33">
        <v>0</v>
      </c>
      <c r="I1200" s="25">
        <f>G1200*H1200</f>
        <v>0</v>
      </c>
    </row>
    <row r="1201" spans="1:9" ht="18.75" x14ac:dyDescent="0.3">
      <c r="A1201" s="17"/>
      <c r="B1201" s="38" t="s">
        <v>181</v>
      </c>
      <c r="C1201" s="37">
        <v>2.5</v>
      </c>
      <c r="D1201" s="37">
        <v>7</v>
      </c>
      <c r="E1201" s="37">
        <v>0.45</v>
      </c>
      <c r="F1201" s="33">
        <f>F1171</f>
        <v>48</v>
      </c>
      <c r="G1201" s="26">
        <f>F1201*15</f>
        <v>720</v>
      </c>
      <c r="H1201" s="37">
        <v>0</v>
      </c>
      <c r="I1201" s="25">
        <f>G1201*H1201</f>
        <v>0</v>
      </c>
    </row>
    <row r="1202" spans="1:9" ht="19.5" thickBot="1" x14ac:dyDescent="0.35">
      <c r="A1202" s="32"/>
      <c r="B1202" s="54" t="s">
        <v>180</v>
      </c>
      <c r="C1202" s="33">
        <v>3</v>
      </c>
      <c r="D1202" s="33">
        <v>8</v>
      </c>
      <c r="E1202" s="33">
        <v>0.65</v>
      </c>
      <c r="F1202" s="33">
        <f>F1172</f>
        <v>55</v>
      </c>
      <c r="G1202" s="26">
        <f>F1202*15</f>
        <v>825</v>
      </c>
      <c r="H1202" s="33">
        <v>0</v>
      </c>
      <c r="I1202" s="25">
        <f>G1202*H1202</f>
        <v>0</v>
      </c>
    </row>
    <row r="1203" spans="1:9" ht="18.75" x14ac:dyDescent="0.3">
      <c r="A1203" s="22" t="s">
        <v>1068</v>
      </c>
      <c r="B1203" s="19"/>
      <c r="C1203" s="19"/>
      <c r="D1203" s="19"/>
      <c r="E1203" s="19"/>
      <c r="F1203" s="19"/>
      <c r="G1203" s="19"/>
      <c r="H1203" s="19"/>
      <c r="I1203" s="18"/>
    </row>
    <row r="1204" spans="1:9" ht="18.75" x14ac:dyDescent="0.3">
      <c r="A1204" s="17" t="s">
        <v>24</v>
      </c>
      <c r="B1204" s="26"/>
      <c r="C1204" s="26"/>
      <c r="D1204" s="26"/>
      <c r="E1204" s="26"/>
      <c r="F1204" s="26"/>
      <c r="G1204" s="26"/>
      <c r="H1204" s="26"/>
      <c r="I1204" s="25"/>
    </row>
    <row r="1205" spans="1:9" ht="18.75" x14ac:dyDescent="0.3">
      <c r="A1205" s="17"/>
      <c r="B1205" s="54" t="s">
        <v>179</v>
      </c>
      <c r="C1205" s="26">
        <v>2</v>
      </c>
      <c r="D1205" s="33">
        <v>7</v>
      </c>
      <c r="E1205" s="33">
        <v>0.35</v>
      </c>
      <c r="F1205" s="33">
        <f>F1170</f>
        <v>44</v>
      </c>
      <c r="G1205" s="26">
        <f>F1205*15</f>
        <v>660</v>
      </c>
      <c r="H1205" s="33">
        <v>0</v>
      </c>
      <c r="I1205" s="25">
        <f>G1205*H1205</f>
        <v>0</v>
      </c>
    </row>
    <row r="1206" spans="1:9" ht="18.75" x14ac:dyDescent="0.3">
      <c r="A1206" s="17"/>
      <c r="B1206" s="38" t="s">
        <v>178</v>
      </c>
      <c r="C1206" s="37">
        <v>2.5</v>
      </c>
      <c r="D1206" s="37">
        <v>7</v>
      </c>
      <c r="E1206" s="37">
        <v>0.45</v>
      </c>
      <c r="F1206" s="33">
        <f>F1171</f>
        <v>48</v>
      </c>
      <c r="G1206" s="26">
        <f>F1206*15</f>
        <v>720</v>
      </c>
      <c r="H1206" s="37">
        <v>0</v>
      </c>
      <c r="I1206" s="25">
        <f>G1206*H1206</f>
        <v>0</v>
      </c>
    </row>
    <row r="1207" spans="1:9" ht="19.5" thickBot="1" x14ac:dyDescent="0.35">
      <c r="A1207" s="32"/>
      <c r="B1207" s="54" t="s">
        <v>177</v>
      </c>
      <c r="C1207" s="33">
        <v>3</v>
      </c>
      <c r="D1207" s="33">
        <v>8</v>
      </c>
      <c r="E1207" s="33">
        <v>0.65</v>
      </c>
      <c r="F1207" s="33">
        <f>F1172</f>
        <v>55</v>
      </c>
      <c r="G1207" s="26">
        <f>F1207*15</f>
        <v>825</v>
      </c>
      <c r="H1207" s="33">
        <v>0</v>
      </c>
      <c r="I1207" s="25">
        <f>G1207*H1207</f>
        <v>0</v>
      </c>
    </row>
    <row r="1208" spans="1:9" ht="18.75" x14ac:dyDescent="0.3">
      <c r="A1208" s="22" t="s">
        <v>1069</v>
      </c>
      <c r="B1208" s="19"/>
      <c r="C1208" s="19"/>
      <c r="D1208" s="19"/>
      <c r="E1208" s="19"/>
      <c r="F1208" s="19"/>
      <c r="G1208" s="19"/>
      <c r="H1208" s="19"/>
      <c r="I1208" s="18"/>
    </row>
    <row r="1209" spans="1:9" ht="18.75" x14ac:dyDescent="0.3">
      <c r="A1209" s="17" t="s">
        <v>17</v>
      </c>
      <c r="B1209" s="26"/>
      <c r="C1209" s="26"/>
      <c r="D1209" s="26"/>
      <c r="E1209" s="26"/>
      <c r="F1209" s="26"/>
      <c r="G1209" s="26"/>
      <c r="H1209" s="26"/>
      <c r="I1209" s="25"/>
    </row>
    <row r="1210" spans="1:9" ht="18.75" x14ac:dyDescent="0.3">
      <c r="A1210" s="17"/>
      <c r="B1210" s="54" t="s">
        <v>176</v>
      </c>
      <c r="C1210" s="26">
        <v>2</v>
      </c>
      <c r="D1210" s="33">
        <v>7</v>
      </c>
      <c r="E1210" s="33">
        <v>0.35</v>
      </c>
      <c r="F1210" s="33">
        <f>F1175</f>
        <v>48</v>
      </c>
      <c r="G1210" s="26">
        <f>F1210*15</f>
        <v>720</v>
      </c>
      <c r="H1210" s="33">
        <v>0</v>
      </c>
      <c r="I1210" s="25">
        <f>G1210*H1210</f>
        <v>0</v>
      </c>
    </row>
    <row r="1211" spans="1:9" ht="18.75" x14ac:dyDescent="0.3">
      <c r="A1211" s="17"/>
      <c r="B1211" s="38" t="s">
        <v>175</v>
      </c>
      <c r="C1211" s="37">
        <v>2.5</v>
      </c>
      <c r="D1211" s="37">
        <v>7</v>
      </c>
      <c r="E1211" s="37">
        <v>0.45</v>
      </c>
      <c r="F1211" s="33">
        <f>F1176</f>
        <v>52</v>
      </c>
      <c r="G1211" s="26">
        <f>F1211*15</f>
        <v>780</v>
      </c>
      <c r="H1211" s="37">
        <v>0</v>
      </c>
      <c r="I1211" s="25">
        <f>G1211*H1211</f>
        <v>0</v>
      </c>
    </row>
    <row r="1212" spans="1:9" ht="19.5" thickBot="1" x14ac:dyDescent="0.35">
      <c r="A1212" s="32"/>
      <c r="B1212" s="54" t="s">
        <v>174</v>
      </c>
      <c r="C1212" s="33">
        <v>3</v>
      </c>
      <c r="D1212" s="33">
        <v>8</v>
      </c>
      <c r="E1212" s="33">
        <v>0.65</v>
      </c>
      <c r="F1212" s="33">
        <f>F1177</f>
        <v>60</v>
      </c>
      <c r="G1212" s="26">
        <f>F1212*15</f>
        <v>900</v>
      </c>
      <c r="H1212" s="33">
        <v>0</v>
      </c>
      <c r="I1212" s="25">
        <f>G1212*H1212</f>
        <v>0</v>
      </c>
    </row>
    <row r="1213" spans="1:9" ht="18.75" x14ac:dyDescent="0.3">
      <c r="A1213" s="22" t="s">
        <v>1105</v>
      </c>
      <c r="B1213" s="19"/>
      <c r="C1213" s="19"/>
      <c r="D1213" s="19"/>
      <c r="E1213" s="19"/>
      <c r="F1213" s="19"/>
      <c r="G1213" s="19"/>
      <c r="H1213" s="19"/>
      <c r="I1213" s="18"/>
    </row>
    <row r="1214" spans="1:9" ht="18.75" x14ac:dyDescent="0.3">
      <c r="A1214" s="17" t="s">
        <v>24</v>
      </c>
      <c r="B1214" s="26"/>
      <c r="C1214" s="26"/>
      <c r="D1214" s="26"/>
      <c r="E1214" s="26"/>
      <c r="F1214" s="26"/>
      <c r="G1214" s="26"/>
      <c r="H1214" s="26"/>
      <c r="I1214" s="25"/>
    </row>
    <row r="1215" spans="1:9" ht="18.75" x14ac:dyDescent="0.3">
      <c r="A1215" s="17"/>
      <c r="B1215" s="38" t="s">
        <v>173</v>
      </c>
      <c r="C1215" s="37">
        <v>2.5</v>
      </c>
      <c r="D1215" s="37">
        <v>7</v>
      </c>
      <c r="E1215" s="37">
        <v>0.45</v>
      </c>
      <c r="F1215" s="37">
        <f>F1180</f>
        <v>50</v>
      </c>
      <c r="G1215" s="37">
        <f>F1215*15</f>
        <v>750</v>
      </c>
      <c r="H1215" s="37">
        <v>0</v>
      </c>
      <c r="I1215" s="36">
        <f>G1215*H1215</f>
        <v>0</v>
      </c>
    </row>
    <row r="1216" spans="1:9" ht="19.5" thickBot="1" x14ac:dyDescent="0.35">
      <c r="A1216" s="32"/>
      <c r="B1216" s="54" t="s">
        <v>172</v>
      </c>
      <c r="C1216" s="33">
        <v>3</v>
      </c>
      <c r="D1216" s="33">
        <v>8</v>
      </c>
      <c r="E1216" s="33">
        <v>0.65</v>
      </c>
      <c r="F1216" s="37">
        <f>F1181</f>
        <v>57</v>
      </c>
      <c r="G1216" s="37">
        <f>F1216*15</f>
        <v>855</v>
      </c>
      <c r="H1216" s="33">
        <v>0</v>
      </c>
      <c r="I1216" s="36">
        <f>G1216*H1216</f>
        <v>0</v>
      </c>
    </row>
    <row r="1217" spans="1:9" ht="18.75" x14ac:dyDescent="0.3">
      <c r="A1217" s="22" t="s">
        <v>1105</v>
      </c>
      <c r="B1217" s="19"/>
      <c r="C1217" s="19"/>
      <c r="D1217" s="19"/>
      <c r="E1217" s="19"/>
      <c r="F1217" s="19"/>
      <c r="G1217" s="19"/>
      <c r="H1217" s="19"/>
      <c r="I1217" s="18"/>
    </row>
    <row r="1218" spans="1:9" ht="18.75" x14ac:dyDescent="0.3">
      <c r="A1218" s="17" t="s">
        <v>21</v>
      </c>
      <c r="B1218" s="26"/>
      <c r="C1218" s="26"/>
      <c r="D1218" s="26"/>
      <c r="E1218" s="26"/>
      <c r="F1218" s="26"/>
      <c r="G1218" s="26"/>
      <c r="H1218" s="26"/>
      <c r="I1218" s="25"/>
    </row>
    <row r="1219" spans="1:9" ht="18.75" x14ac:dyDescent="0.3">
      <c r="A1219" s="17"/>
      <c r="B1219" s="38" t="s">
        <v>171</v>
      </c>
      <c r="C1219" s="37">
        <v>2.5</v>
      </c>
      <c r="D1219" s="37">
        <v>7</v>
      </c>
      <c r="E1219" s="37">
        <v>0.45</v>
      </c>
      <c r="F1219" s="37">
        <f>F1215</f>
        <v>50</v>
      </c>
      <c r="G1219" s="37">
        <f>F1219*15</f>
        <v>750</v>
      </c>
      <c r="H1219" s="37">
        <v>0</v>
      </c>
      <c r="I1219" s="36">
        <f>G1219*H1219</f>
        <v>0</v>
      </c>
    </row>
    <row r="1220" spans="1:9" ht="19.5" thickBot="1" x14ac:dyDescent="0.35">
      <c r="A1220" s="32"/>
      <c r="B1220" s="54" t="s">
        <v>170</v>
      </c>
      <c r="C1220" s="33">
        <v>3</v>
      </c>
      <c r="D1220" s="33">
        <v>8</v>
      </c>
      <c r="E1220" s="33">
        <v>0.65</v>
      </c>
      <c r="F1220" s="37">
        <f>F1216</f>
        <v>57</v>
      </c>
      <c r="G1220" s="37">
        <f>F1220*15</f>
        <v>855</v>
      </c>
      <c r="H1220" s="33">
        <v>0</v>
      </c>
      <c r="I1220" s="36">
        <f>G1220*H1220</f>
        <v>0</v>
      </c>
    </row>
    <row r="1221" spans="1:9" ht="18.75" x14ac:dyDescent="0.3">
      <c r="A1221" s="22" t="s">
        <v>1105</v>
      </c>
      <c r="B1221" s="19"/>
      <c r="C1221" s="19"/>
      <c r="D1221" s="19"/>
      <c r="E1221" s="19"/>
      <c r="F1221" s="19"/>
      <c r="G1221" s="19"/>
      <c r="H1221" s="19"/>
      <c r="I1221" s="18"/>
    </row>
    <row r="1222" spans="1:9" ht="18.75" x14ac:dyDescent="0.3">
      <c r="A1222" s="17" t="s">
        <v>17</v>
      </c>
      <c r="B1222" s="26"/>
      <c r="C1222" s="26"/>
      <c r="D1222" s="26"/>
      <c r="E1222" s="26"/>
      <c r="F1222" s="26"/>
      <c r="G1222" s="26"/>
      <c r="H1222" s="26"/>
      <c r="I1222" s="25"/>
    </row>
    <row r="1223" spans="1:9" ht="18.75" x14ac:dyDescent="0.3">
      <c r="A1223" s="17"/>
      <c r="B1223" s="38" t="s">
        <v>169</v>
      </c>
      <c r="C1223" s="37">
        <v>2.5</v>
      </c>
      <c r="D1223" s="37">
        <v>7</v>
      </c>
      <c r="E1223" s="37">
        <v>0.45</v>
      </c>
      <c r="F1223" s="37">
        <f>F1215</f>
        <v>50</v>
      </c>
      <c r="G1223" s="37">
        <f>F1223*15</f>
        <v>750</v>
      </c>
      <c r="H1223" s="37">
        <v>0</v>
      </c>
      <c r="I1223" s="36">
        <f>G1223*H1223</f>
        <v>0</v>
      </c>
    </row>
    <row r="1224" spans="1:9" ht="19.5" thickBot="1" x14ac:dyDescent="0.35">
      <c r="A1224" s="32"/>
      <c r="B1224" s="54" t="s">
        <v>168</v>
      </c>
      <c r="C1224" s="33">
        <v>3</v>
      </c>
      <c r="D1224" s="33">
        <v>8</v>
      </c>
      <c r="E1224" s="33">
        <v>0.65</v>
      </c>
      <c r="F1224" s="37">
        <f>F1216</f>
        <v>57</v>
      </c>
      <c r="G1224" s="37">
        <f>F1224*15</f>
        <v>855</v>
      </c>
      <c r="H1224" s="33">
        <v>0</v>
      </c>
      <c r="I1224" s="36">
        <f>G1224*H1224</f>
        <v>0</v>
      </c>
    </row>
    <row r="1225" spans="1:9" ht="18.75" x14ac:dyDescent="0.3">
      <c r="A1225" s="22" t="s">
        <v>1106</v>
      </c>
      <c r="B1225" s="19"/>
      <c r="C1225" s="19"/>
      <c r="D1225" s="19"/>
      <c r="E1225" s="19"/>
      <c r="F1225" s="19"/>
      <c r="G1225" s="19"/>
      <c r="H1225" s="19"/>
      <c r="I1225" s="18"/>
    </row>
    <row r="1226" spans="1:9" ht="18.75" x14ac:dyDescent="0.3">
      <c r="A1226" s="17" t="s">
        <v>118</v>
      </c>
      <c r="B1226" s="26"/>
      <c r="C1226" s="26"/>
      <c r="D1226" s="26"/>
      <c r="E1226" s="26"/>
      <c r="F1226" s="26"/>
      <c r="G1226" s="26"/>
      <c r="H1226" s="26"/>
      <c r="I1226" s="25"/>
    </row>
    <row r="1227" spans="1:9" ht="18.75" x14ac:dyDescent="0.3">
      <c r="A1227" s="17"/>
      <c r="B1227" s="38" t="s">
        <v>167</v>
      </c>
      <c r="C1227" s="37">
        <v>2.5</v>
      </c>
      <c r="D1227" s="37">
        <v>7</v>
      </c>
      <c r="E1227" s="37">
        <v>0.45</v>
      </c>
      <c r="F1227" s="37">
        <f>F1192</f>
        <v>56</v>
      </c>
      <c r="G1227" s="37">
        <f>F1227*15</f>
        <v>840</v>
      </c>
      <c r="H1227" s="37">
        <v>0</v>
      </c>
      <c r="I1227" s="36">
        <f>G1227*H1227</f>
        <v>0</v>
      </c>
    </row>
    <row r="1228" spans="1:9" ht="19.5" thickBot="1" x14ac:dyDescent="0.35">
      <c r="A1228" s="32"/>
      <c r="B1228" s="54" t="s">
        <v>166</v>
      </c>
      <c r="C1228" s="33">
        <v>3</v>
      </c>
      <c r="D1228" s="33">
        <v>8</v>
      </c>
      <c r="E1228" s="33">
        <v>0.65</v>
      </c>
      <c r="F1228" s="37">
        <f>F1193</f>
        <v>63</v>
      </c>
      <c r="G1228" s="37">
        <f>F1228*15</f>
        <v>945</v>
      </c>
      <c r="H1228" s="33">
        <v>0</v>
      </c>
      <c r="I1228" s="36">
        <f>G1228*H1228</f>
        <v>0</v>
      </c>
    </row>
    <row r="1229" spans="1:9" ht="18.75" x14ac:dyDescent="0.3">
      <c r="A1229" s="22" t="s">
        <v>1106</v>
      </c>
      <c r="B1229" s="19"/>
      <c r="C1229" s="19"/>
      <c r="D1229" s="19"/>
      <c r="E1229" s="19"/>
      <c r="F1229" s="19"/>
      <c r="G1229" s="19"/>
      <c r="H1229" s="19"/>
      <c r="I1229" s="18"/>
    </row>
    <row r="1230" spans="1:9" ht="18.75" x14ac:dyDescent="0.3">
      <c r="A1230" s="17" t="s">
        <v>21</v>
      </c>
      <c r="B1230" s="26"/>
      <c r="C1230" s="26"/>
      <c r="D1230" s="26"/>
      <c r="E1230" s="26"/>
      <c r="F1230" s="26"/>
      <c r="G1230" s="26"/>
      <c r="H1230" s="26"/>
      <c r="I1230" s="25"/>
    </row>
    <row r="1231" spans="1:9" ht="18.75" x14ac:dyDescent="0.3">
      <c r="A1231" s="17"/>
      <c r="B1231" s="38" t="s">
        <v>165</v>
      </c>
      <c r="C1231" s="37">
        <v>2.5</v>
      </c>
      <c r="D1231" s="37">
        <v>7</v>
      </c>
      <c r="E1231" s="37">
        <v>0.45</v>
      </c>
      <c r="F1231" s="37">
        <f>F1192</f>
        <v>56</v>
      </c>
      <c r="G1231" s="37">
        <f>F1231*15</f>
        <v>840</v>
      </c>
      <c r="H1231" s="37">
        <v>0</v>
      </c>
      <c r="I1231" s="36">
        <f>G1231*H1231</f>
        <v>0</v>
      </c>
    </row>
    <row r="1232" spans="1:9" ht="19.5" thickBot="1" x14ac:dyDescent="0.35">
      <c r="A1232" s="32"/>
      <c r="B1232" s="54" t="s">
        <v>164</v>
      </c>
      <c r="C1232" s="33">
        <v>3</v>
      </c>
      <c r="D1232" s="33">
        <v>8</v>
      </c>
      <c r="E1232" s="33">
        <v>0.65</v>
      </c>
      <c r="F1232" s="37">
        <f>F1193</f>
        <v>63</v>
      </c>
      <c r="G1232" s="37">
        <f>F1232*15</f>
        <v>945</v>
      </c>
      <c r="H1232" s="33">
        <v>0</v>
      </c>
      <c r="I1232" s="36">
        <f>G1232*H1232</f>
        <v>0</v>
      </c>
    </row>
    <row r="1233" spans="1:9" ht="18.75" x14ac:dyDescent="0.3">
      <c r="A1233" s="22" t="s">
        <v>1058</v>
      </c>
      <c r="B1233" s="19"/>
      <c r="C1233" s="19"/>
      <c r="D1233" s="19"/>
      <c r="E1233" s="19"/>
      <c r="F1233" s="19"/>
      <c r="G1233" s="19"/>
      <c r="H1233" s="19"/>
      <c r="I1233" s="18"/>
    </row>
    <row r="1234" spans="1:9" ht="18.75" x14ac:dyDescent="0.3">
      <c r="A1234" s="17" t="s">
        <v>21</v>
      </c>
      <c r="B1234" s="26"/>
      <c r="C1234" s="26"/>
      <c r="D1234" s="26"/>
      <c r="E1234" s="26"/>
      <c r="F1234" s="26"/>
      <c r="G1234" s="26"/>
      <c r="H1234" s="26"/>
      <c r="I1234" s="25"/>
    </row>
    <row r="1235" spans="1:9" ht="18.75" x14ac:dyDescent="0.3">
      <c r="A1235" s="17"/>
      <c r="B1235" s="54" t="s">
        <v>163</v>
      </c>
      <c r="C1235" s="26">
        <v>2</v>
      </c>
      <c r="D1235" s="33">
        <v>7</v>
      </c>
      <c r="E1235" s="33">
        <v>0.35</v>
      </c>
      <c r="F1235" s="33">
        <f>F1200</f>
        <v>44</v>
      </c>
      <c r="G1235" s="26">
        <f>F1235*15</f>
        <v>660</v>
      </c>
      <c r="H1235" s="33">
        <v>0</v>
      </c>
      <c r="I1235" s="25">
        <f>G1235*H1235</f>
        <v>0</v>
      </c>
    </row>
    <row r="1236" spans="1:9" ht="18.75" x14ac:dyDescent="0.3">
      <c r="A1236" s="17"/>
      <c r="B1236" s="38" t="s">
        <v>162</v>
      </c>
      <c r="C1236" s="37">
        <v>2.5</v>
      </c>
      <c r="D1236" s="37">
        <v>7</v>
      </c>
      <c r="E1236" s="37">
        <v>0.45</v>
      </c>
      <c r="F1236" s="33">
        <f>F1201</f>
        <v>48</v>
      </c>
      <c r="G1236" s="37">
        <f>F1236*15</f>
        <v>720</v>
      </c>
      <c r="H1236" s="37">
        <v>0</v>
      </c>
      <c r="I1236" s="36">
        <f>G1236*H1236</f>
        <v>0</v>
      </c>
    </row>
    <row r="1237" spans="1:9" ht="19.5" thickBot="1" x14ac:dyDescent="0.35">
      <c r="A1237" s="32"/>
      <c r="B1237" s="54" t="s">
        <v>161</v>
      </c>
      <c r="C1237" s="33">
        <v>3</v>
      </c>
      <c r="D1237" s="33">
        <v>8</v>
      </c>
      <c r="E1237" s="33">
        <v>0.65</v>
      </c>
      <c r="F1237" s="33">
        <f>F1202</f>
        <v>55</v>
      </c>
      <c r="G1237" s="33">
        <f>F1237*15</f>
        <v>825</v>
      </c>
      <c r="H1237" s="33">
        <v>0</v>
      </c>
      <c r="I1237" s="53">
        <f>G1237*H1237</f>
        <v>0</v>
      </c>
    </row>
    <row r="1238" spans="1:9" ht="18.75" x14ac:dyDescent="0.3">
      <c r="A1238" s="22" t="s">
        <v>1058</v>
      </c>
      <c r="B1238" s="19"/>
      <c r="C1238" s="19"/>
      <c r="D1238" s="19"/>
      <c r="E1238" s="19"/>
      <c r="F1238" s="19"/>
      <c r="G1238" s="19"/>
      <c r="H1238" s="19"/>
      <c r="I1238" s="18"/>
    </row>
    <row r="1239" spans="1:9" ht="18.75" x14ac:dyDescent="0.3">
      <c r="A1239" s="17" t="s">
        <v>24</v>
      </c>
      <c r="B1239" s="26"/>
      <c r="C1239" s="26"/>
      <c r="D1239" s="26"/>
      <c r="E1239" s="26"/>
      <c r="F1239" s="26"/>
      <c r="G1239" s="26"/>
      <c r="H1239" s="26"/>
      <c r="I1239" s="25"/>
    </row>
    <row r="1240" spans="1:9" ht="18.75" x14ac:dyDescent="0.3">
      <c r="A1240" s="17"/>
      <c r="B1240" s="54" t="s">
        <v>160</v>
      </c>
      <c r="C1240" s="26">
        <v>2</v>
      </c>
      <c r="D1240" s="33">
        <v>7</v>
      </c>
      <c r="E1240" s="33">
        <v>0.35</v>
      </c>
      <c r="F1240" s="33">
        <f>F1235</f>
        <v>44</v>
      </c>
      <c r="G1240" s="26">
        <f>F1240*15</f>
        <v>660</v>
      </c>
      <c r="H1240" s="33">
        <v>0</v>
      </c>
      <c r="I1240" s="25">
        <f>G1240*H1240</f>
        <v>0</v>
      </c>
    </row>
    <row r="1241" spans="1:9" ht="18.75" x14ac:dyDescent="0.3">
      <c r="A1241" s="17"/>
      <c r="B1241" s="38" t="s">
        <v>159</v>
      </c>
      <c r="C1241" s="37">
        <v>2.5</v>
      </c>
      <c r="D1241" s="37">
        <v>7</v>
      </c>
      <c r="E1241" s="37">
        <v>0.45</v>
      </c>
      <c r="F1241" s="33">
        <f>F1236</f>
        <v>48</v>
      </c>
      <c r="G1241" s="37">
        <f>F1241*15</f>
        <v>720</v>
      </c>
      <c r="H1241" s="37">
        <v>0</v>
      </c>
      <c r="I1241" s="36">
        <f>G1241*H1241</f>
        <v>0</v>
      </c>
    </row>
    <row r="1242" spans="1:9" ht="19.5" thickBot="1" x14ac:dyDescent="0.35">
      <c r="A1242" s="32"/>
      <c r="B1242" s="54" t="s">
        <v>158</v>
      </c>
      <c r="C1242" s="33">
        <v>3</v>
      </c>
      <c r="D1242" s="33">
        <v>8</v>
      </c>
      <c r="E1242" s="33">
        <v>0.65</v>
      </c>
      <c r="F1242" s="33">
        <f>F1237</f>
        <v>55</v>
      </c>
      <c r="G1242" s="33">
        <f>F1242*15</f>
        <v>825</v>
      </c>
      <c r="H1242" s="33">
        <v>0</v>
      </c>
      <c r="I1242" s="53">
        <f>G1242*H1242</f>
        <v>0</v>
      </c>
    </row>
    <row r="1243" spans="1:9" ht="18.75" x14ac:dyDescent="0.3">
      <c r="A1243" s="22" t="s">
        <v>1062</v>
      </c>
      <c r="B1243" s="19"/>
      <c r="C1243" s="19"/>
      <c r="D1243" s="19"/>
      <c r="E1243" s="19"/>
      <c r="F1243" s="19"/>
      <c r="G1243" s="19"/>
      <c r="H1243" s="19"/>
      <c r="I1243" s="18"/>
    </row>
    <row r="1244" spans="1:9" ht="18.75" x14ac:dyDescent="0.3">
      <c r="A1244" s="17"/>
      <c r="B1244" s="26"/>
      <c r="C1244" s="26"/>
      <c r="D1244" s="26"/>
      <c r="E1244" s="26"/>
      <c r="F1244" s="26"/>
      <c r="G1244" s="26"/>
      <c r="H1244" s="26"/>
      <c r="I1244" s="25"/>
    </row>
    <row r="1245" spans="1:9" ht="18.75" x14ac:dyDescent="0.3">
      <c r="A1245" s="17"/>
      <c r="B1245" s="54" t="s">
        <v>157</v>
      </c>
      <c r="C1245" s="26">
        <v>2</v>
      </c>
      <c r="D1245" s="33">
        <v>7</v>
      </c>
      <c r="E1245" s="33">
        <v>0.35</v>
      </c>
      <c r="F1245" s="33">
        <f>F1210</f>
        <v>48</v>
      </c>
      <c r="G1245" s="26">
        <f>F1245*15</f>
        <v>720</v>
      </c>
      <c r="H1245" s="33">
        <v>0</v>
      </c>
      <c r="I1245" s="25">
        <f>G1245*H1245</f>
        <v>0</v>
      </c>
    </row>
    <row r="1246" spans="1:9" ht="18.75" x14ac:dyDescent="0.3">
      <c r="A1246" s="17"/>
      <c r="B1246" s="38" t="s">
        <v>156</v>
      </c>
      <c r="C1246" s="37">
        <v>2.5</v>
      </c>
      <c r="D1246" s="37">
        <v>7</v>
      </c>
      <c r="E1246" s="37">
        <v>0.45</v>
      </c>
      <c r="F1246" s="33">
        <f>F1211</f>
        <v>52</v>
      </c>
      <c r="G1246" s="37">
        <f>F1246*15</f>
        <v>780</v>
      </c>
      <c r="H1246" s="37">
        <v>0</v>
      </c>
      <c r="I1246" s="36">
        <f>G1246*H1246</f>
        <v>0</v>
      </c>
    </row>
    <row r="1247" spans="1:9" ht="19.5" thickBot="1" x14ac:dyDescent="0.35">
      <c r="A1247" s="32"/>
      <c r="B1247" s="54" t="s">
        <v>155</v>
      </c>
      <c r="C1247" s="33">
        <v>3</v>
      </c>
      <c r="D1247" s="33">
        <v>8</v>
      </c>
      <c r="E1247" s="33">
        <v>0.65</v>
      </c>
      <c r="F1247" s="33">
        <f>F1212</f>
        <v>60</v>
      </c>
      <c r="G1247" s="33">
        <f>F1247*15</f>
        <v>900</v>
      </c>
      <c r="H1247" s="33">
        <v>0</v>
      </c>
      <c r="I1247" s="53">
        <f>G1247*H1247</f>
        <v>0</v>
      </c>
    </row>
    <row r="1248" spans="1:9" ht="18.75" x14ac:dyDescent="0.3">
      <c r="A1248" s="22" t="s">
        <v>1107</v>
      </c>
      <c r="B1248" s="19"/>
      <c r="C1248" s="19"/>
      <c r="D1248" s="19"/>
      <c r="E1248" s="19"/>
      <c r="F1248" s="19"/>
      <c r="G1248" s="19"/>
      <c r="H1248" s="19"/>
      <c r="I1248" s="18"/>
    </row>
    <row r="1249" spans="1:9" ht="18.75" x14ac:dyDescent="0.3">
      <c r="A1249" s="17" t="s">
        <v>24</v>
      </c>
      <c r="B1249" s="26"/>
      <c r="C1249" s="26"/>
      <c r="D1249" s="26"/>
      <c r="E1249" s="26"/>
      <c r="F1249" s="26"/>
      <c r="G1249" s="26"/>
      <c r="H1249" s="26"/>
      <c r="I1249" s="25"/>
    </row>
    <row r="1250" spans="1:9" ht="18.75" x14ac:dyDescent="0.3">
      <c r="A1250" s="17"/>
      <c r="B1250" s="38" t="s">
        <v>154</v>
      </c>
      <c r="C1250" s="37">
        <v>2.5</v>
      </c>
      <c r="D1250" s="37">
        <v>7</v>
      </c>
      <c r="E1250" s="37">
        <v>0.45</v>
      </c>
      <c r="F1250" s="37">
        <f>F1241+2</f>
        <v>50</v>
      </c>
      <c r="G1250" s="37">
        <f>F1250*15</f>
        <v>750</v>
      </c>
      <c r="H1250" s="37">
        <v>0</v>
      </c>
      <c r="I1250" s="36">
        <f>G1250*H1250</f>
        <v>0</v>
      </c>
    </row>
    <row r="1251" spans="1:9" ht="19.5" thickBot="1" x14ac:dyDescent="0.35">
      <c r="A1251" s="32"/>
      <c r="B1251" s="54" t="s">
        <v>153</v>
      </c>
      <c r="C1251" s="33">
        <v>3</v>
      </c>
      <c r="D1251" s="33">
        <v>8</v>
      </c>
      <c r="E1251" s="33">
        <v>0.65</v>
      </c>
      <c r="F1251" s="37">
        <f>F1242+2</f>
        <v>57</v>
      </c>
      <c r="G1251" s="33">
        <f>F1251*15</f>
        <v>855</v>
      </c>
      <c r="H1251" s="33">
        <v>0</v>
      </c>
      <c r="I1251" s="53">
        <f>G1251*H1251</f>
        <v>0</v>
      </c>
    </row>
    <row r="1252" spans="1:9" ht="18.75" x14ac:dyDescent="0.3">
      <c r="A1252" s="22" t="s">
        <v>1107</v>
      </c>
      <c r="B1252" s="19"/>
      <c r="C1252" s="19"/>
      <c r="D1252" s="19"/>
      <c r="E1252" s="19"/>
      <c r="F1252" s="19"/>
      <c r="G1252" s="19"/>
      <c r="H1252" s="19"/>
      <c r="I1252" s="18"/>
    </row>
    <row r="1253" spans="1:9" ht="18.75" x14ac:dyDescent="0.3">
      <c r="A1253" s="17" t="s">
        <v>21</v>
      </c>
      <c r="B1253" s="26"/>
      <c r="C1253" s="26"/>
      <c r="D1253" s="26"/>
      <c r="E1253" s="26"/>
      <c r="F1253" s="26"/>
      <c r="G1253" s="26"/>
      <c r="H1253" s="26"/>
      <c r="I1253" s="25"/>
    </row>
    <row r="1254" spans="1:9" ht="18.75" x14ac:dyDescent="0.3">
      <c r="A1254" s="17"/>
      <c r="B1254" s="38" t="s">
        <v>152</v>
      </c>
      <c r="C1254" s="37">
        <v>2.5</v>
      </c>
      <c r="D1254" s="37">
        <v>7</v>
      </c>
      <c r="E1254" s="37">
        <v>0.45</v>
      </c>
      <c r="F1254" s="37">
        <f>F1250</f>
        <v>50</v>
      </c>
      <c r="G1254" s="37">
        <f>F1254*15</f>
        <v>750</v>
      </c>
      <c r="H1254" s="37">
        <v>0</v>
      </c>
      <c r="I1254" s="36">
        <f>G1254*H1254</f>
        <v>0</v>
      </c>
    </row>
    <row r="1255" spans="1:9" ht="19.5" thickBot="1" x14ac:dyDescent="0.35">
      <c r="A1255" s="32"/>
      <c r="B1255" s="54" t="s">
        <v>151</v>
      </c>
      <c r="C1255" s="33">
        <v>3</v>
      </c>
      <c r="D1255" s="33">
        <v>8</v>
      </c>
      <c r="E1255" s="33">
        <v>0.65</v>
      </c>
      <c r="F1255" s="37">
        <f>F1251</f>
        <v>57</v>
      </c>
      <c r="G1255" s="33">
        <f>F1255*15</f>
        <v>855</v>
      </c>
      <c r="H1255" s="33">
        <v>0</v>
      </c>
      <c r="I1255" s="53">
        <f>G1255*H1255</f>
        <v>0</v>
      </c>
    </row>
    <row r="1256" spans="1:9" ht="18.75" x14ac:dyDescent="0.3">
      <c r="A1256" s="22" t="s">
        <v>1107</v>
      </c>
      <c r="B1256" s="19"/>
      <c r="C1256" s="19"/>
      <c r="D1256" s="19"/>
      <c r="E1256" s="19"/>
      <c r="F1256" s="19"/>
      <c r="G1256" s="19"/>
      <c r="H1256" s="19"/>
      <c r="I1256" s="18"/>
    </row>
    <row r="1257" spans="1:9" ht="18.75" x14ac:dyDescent="0.3">
      <c r="A1257" s="17" t="s">
        <v>17</v>
      </c>
      <c r="B1257" s="26"/>
      <c r="C1257" s="26"/>
      <c r="D1257" s="26"/>
      <c r="E1257" s="26"/>
      <c r="F1257" s="26"/>
      <c r="G1257" s="26"/>
      <c r="H1257" s="26"/>
      <c r="I1257" s="25"/>
    </row>
    <row r="1258" spans="1:9" ht="18.75" x14ac:dyDescent="0.3">
      <c r="A1258" s="17"/>
      <c r="B1258" s="38" t="s">
        <v>150</v>
      </c>
      <c r="C1258" s="37">
        <v>2.5</v>
      </c>
      <c r="D1258" s="37">
        <v>7</v>
      </c>
      <c r="E1258" s="37">
        <v>0.45</v>
      </c>
      <c r="F1258" s="37">
        <f>F1254</f>
        <v>50</v>
      </c>
      <c r="G1258" s="37">
        <f>F1258*15</f>
        <v>750</v>
      </c>
      <c r="H1258" s="37">
        <v>0</v>
      </c>
      <c r="I1258" s="36">
        <f>G1258*H1258</f>
        <v>0</v>
      </c>
    </row>
    <row r="1259" spans="1:9" ht="19.5" thickBot="1" x14ac:dyDescent="0.35">
      <c r="A1259" s="32"/>
      <c r="B1259" s="54" t="s">
        <v>149</v>
      </c>
      <c r="C1259" s="33">
        <v>3</v>
      </c>
      <c r="D1259" s="33">
        <v>8</v>
      </c>
      <c r="E1259" s="33">
        <v>0.65</v>
      </c>
      <c r="F1259" s="37">
        <f>F1255</f>
        <v>57</v>
      </c>
      <c r="G1259" s="33">
        <f>F1259*15</f>
        <v>855</v>
      </c>
      <c r="H1259" s="33">
        <v>0</v>
      </c>
      <c r="I1259" s="53">
        <f>G1259*H1259</f>
        <v>0</v>
      </c>
    </row>
    <row r="1260" spans="1:9" ht="18.75" x14ac:dyDescent="0.3">
      <c r="A1260" s="22" t="s">
        <v>1108</v>
      </c>
      <c r="B1260" s="19"/>
      <c r="C1260" s="19"/>
      <c r="D1260" s="19"/>
      <c r="E1260" s="19"/>
      <c r="F1260" s="19"/>
      <c r="G1260" s="19"/>
      <c r="H1260" s="19"/>
      <c r="I1260" s="18"/>
    </row>
    <row r="1261" spans="1:9" ht="18.75" x14ac:dyDescent="0.3">
      <c r="A1261" s="17" t="s">
        <v>21</v>
      </c>
      <c r="B1261" s="26"/>
      <c r="C1261" s="26"/>
      <c r="D1261" s="26"/>
      <c r="E1261" s="26"/>
      <c r="F1261" s="26"/>
      <c r="G1261" s="26"/>
      <c r="H1261" s="26"/>
      <c r="I1261" s="25"/>
    </row>
    <row r="1262" spans="1:9" ht="18.75" x14ac:dyDescent="0.3">
      <c r="A1262" s="17"/>
      <c r="B1262" s="38" t="s">
        <v>148</v>
      </c>
      <c r="C1262" s="37">
        <v>2.5</v>
      </c>
      <c r="D1262" s="37">
        <v>7</v>
      </c>
      <c r="E1262" s="37">
        <v>0.45</v>
      </c>
      <c r="F1262" s="37">
        <f>F1231</f>
        <v>56</v>
      </c>
      <c r="G1262" s="37">
        <f>F1262*15</f>
        <v>840</v>
      </c>
      <c r="H1262" s="37">
        <v>0</v>
      </c>
      <c r="I1262" s="36">
        <f>G1262*H1262</f>
        <v>0</v>
      </c>
    </row>
    <row r="1263" spans="1:9" ht="19.5" thickBot="1" x14ac:dyDescent="0.35">
      <c r="A1263" s="32"/>
      <c r="B1263" s="54" t="s">
        <v>147</v>
      </c>
      <c r="C1263" s="33">
        <v>3</v>
      </c>
      <c r="D1263" s="33">
        <v>8</v>
      </c>
      <c r="E1263" s="33">
        <v>0.65</v>
      </c>
      <c r="F1263" s="37">
        <f>F1232</f>
        <v>63</v>
      </c>
      <c r="G1263" s="33">
        <f>F1263*15</f>
        <v>945</v>
      </c>
      <c r="H1263" s="33">
        <v>0</v>
      </c>
      <c r="I1263" s="53">
        <f>G1263*H1263</f>
        <v>0</v>
      </c>
    </row>
    <row r="1264" spans="1:9" ht="18.75" x14ac:dyDescent="0.3">
      <c r="A1264" s="22" t="s">
        <v>1108</v>
      </c>
      <c r="B1264" s="19"/>
      <c r="C1264" s="19"/>
      <c r="D1264" s="19"/>
      <c r="E1264" s="19"/>
      <c r="F1264" s="19"/>
      <c r="G1264" s="19"/>
      <c r="H1264" s="19"/>
      <c r="I1264" s="18"/>
    </row>
    <row r="1265" spans="1:9" ht="18.75" x14ac:dyDescent="0.3">
      <c r="A1265" s="17" t="s">
        <v>117</v>
      </c>
      <c r="B1265" s="26"/>
      <c r="C1265" s="26"/>
      <c r="D1265" s="26"/>
      <c r="E1265" s="26"/>
      <c r="F1265" s="26"/>
      <c r="G1265" s="26"/>
      <c r="H1265" s="26"/>
      <c r="I1265" s="25"/>
    </row>
    <row r="1266" spans="1:9" ht="18.75" x14ac:dyDescent="0.3">
      <c r="A1266" s="17"/>
      <c r="B1266" s="38" t="s">
        <v>146</v>
      </c>
      <c r="C1266" s="37">
        <v>2.5</v>
      </c>
      <c r="D1266" s="37">
        <v>7</v>
      </c>
      <c r="E1266" s="37">
        <v>0.45</v>
      </c>
      <c r="F1266" s="37">
        <f>F1262</f>
        <v>56</v>
      </c>
      <c r="G1266" s="37">
        <f>F1266*15</f>
        <v>840</v>
      </c>
      <c r="H1266" s="37">
        <v>0</v>
      </c>
      <c r="I1266" s="36">
        <f>G1266*H1266</f>
        <v>0</v>
      </c>
    </row>
    <row r="1267" spans="1:9" ht="19.5" thickBot="1" x14ac:dyDescent="0.35">
      <c r="A1267" s="32"/>
      <c r="B1267" s="54" t="s">
        <v>145</v>
      </c>
      <c r="C1267" s="33">
        <v>3</v>
      </c>
      <c r="D1267" s="33">
        <v>8</v>
      </c>
      <c r="E1267" s="33">
        <v>0.65</v>
      </c>
      <c r="F1267" s="37">
        <f>F1263</f>
        <v>63</v>
      </c>
      <c r="G1267" s="33">
        <f>F1267*15</f>
        <v>945</v>
      </c>
      <c r="H1267" s="33">
        <v>0</v>
      </c>
      <c r="I1267" s="53">
        <f>G1267*H1267</f>
        <v>0</v>
      </c>
    </row>
    <row r="1268" spans="1:9" ht="18.75" x14ac:dyDescent="0.3">
      <c r="A1268" s="22" t="s">
        <v>1059</v>
      </c>
      <c r="B1268" s="19"/>
      <c r="C1268" s="19"/>
      <c r="D1268" s="19"/>
      <c r="E1268" s="19"/>
      <c r="F1268" s="19"/>
      <c r="G1268" s="19"/>
      <c r="H1268" s="19"/>
      <c r="I1268" s="18"/>
    </row>
    <row r="1269" spans="1:9" ht="18.75" x14ac:dyDescent="0.3">
      <c r="A1269" s="17" t="s">
        <v>21</v>
      </c>
      <c r="B1269" s="26"/>
      <c r="C1269" s="26"/>
      <c r="D1269" s="26"/>
      <c r="E1269" s="26"/>
      <c r="F1269" s="26"/>
      <c r="G1269" s="26"/>
      <c r="H1269" s="26"/>
      <c r="I1269" s="25"/>
    </row>
    <row r="1270" spans="1:9" ht="18.75" x14ac:dyDescent="0.3">
      <c r="A1270" s="17"/>
      <c r="B1270" s="54" t="s">
        <v>143</v>
      </c>
      <c r="C1270" s="33">
        <v>2</v>
      </c>
      <c r="D1270" s="33">
        <v>7</v>
      </c>
      <c r="E1270" s="33">
        <v>0.35</v>
      </c>
      <c r="F1270" s="37">
        <f>F1240</f>
        <v>44</v>
      </c>
      <c r="G1270" s="33">
        <f>F1270*15</f>
        <v>660</v>
      </c>
      <c r="H1270" s="33">
        <v>0</v>
      </c>
      <c r="I1270" s="53">
        <f>G1270*H1270</f>
        <v>0</v>
      </c>
    </row>
    <row r="1271" spans="1:9" ht="18.75" x14ac:dyDescent="0.3">
      <c r="A1271" s="17"/>
      <c r="B1271" s="54" t="s">
        <v>142</v>
      </c>
      <c r="C1271" s="33">
        <v>2.5</v>
      </c>
      <c r="D1271" s="33">
        <v>7</v>
      </c>
      <c r="E1271" s="37">
        <v>0.45</v>
      </c>
      <c r="F1271" s="37">
        <f>F1241</f>
        <v>48</v>
      </c>
      <c r="G1271" s="33">
        <f>F1271*15</f>
        <v>720</v>
      </c>
      <c r="H1271" s="33">
        <v>0</v>
      </c>
      <c r="I1271" s="53">
        <f>G1271*H1271</f>
        <v>0</v>
      </c>
    </row>
    <row r="1272" spans="1:9" ht="19.5" thickBot="1" x14ac:dyDescent="0.35">
      <c r="A1272" s="32"/>
      <c r="B1272" s="54" t="s">
        <v>141</v>
      </c>
      <c r="C1272" s="33">
        <v>3</v>
      </c>
      <c r="D1272" s="33">
        <v>8</v>
      </c>
      <c r="E1272" s="33">
        <v>0.65</v>
      </c>
      <c r="F1272" s="37">
        <f>F1242</f>
        <v>55</v>
      </c>
      <c r="G1272" s="33">
        <f>F1272*15</f>
        <v>825</v>
      </c>
      <c r="H1272" s="33">
        <v>0</v>
      </c>
      <c r="I1272" s="53">
        <f>G1272*H1272</f>
        <v>0</v>
      </c>
    </row>
    <row r="1273" spans="1:9" ht="18.75" x14ac:dyDescent="0.3">
      <c r="A1273" s="22" t="s">
        <v>1059</v>
      </c>
      <c r="B1273" s="19"/>
      <c r="C1273" s="19"/>
      <c r="D1273" s="19"/>
      <c r="E1273" s="19"/>
      <c r="F1273" s="19"/>
      <c r="G1273" s="19"/>
      <c r="H1273" s="19"/>
      <c r="I1273" s="18"/>
    </row>
    <row r="1274" spans="1:9" ht="18.75" x14ac:dyDescent="0.3">
      <c r="A1274" s="17" t="s">
        <v>24</v>
      </c>
      <c r="B1274" s="26"/>
      <c r="C1274" s="26"/>
      <c r="D1274" s="26"/>
      <c r="E1274" s="26"/>
      <c r="F1274" s="26"/>
      <c r="G1274" s="26"/>
      <c r="H1274" s="26"/>
      <c r="I1274" s="25"/>
    </row>
    <row r="1275" spans="1:9" ht="18.75" x14ac:dyDescent="0.3">
      <c r="A1275" s="17"/>
      <c r="B1275" s="54" t="s">
        <v>140</v>
      </c>
      <c r="C1275" s="33">
        <v>2</v>
      </c>
      <c r="D1275" s="33">
        <v>7</v>
      </c>
      <c r="E1275" s="33">
        <v>0.35</v>
      </c>
      <c r="F1275" s="37">
        <f>F1170</f>
        <v>44</v>
      </c>
      <c r="G1275" s="33">
        <f>F1275*15</f>
        <v>660</v>
      </c>
      <c r="H1275" s="33">
        <v>0</v>
      </c>
      <c r="I1275" s="53">
        <f>G1275*H1275</f>
        <v>0</v>
      </c>
    </row>
    <row r="1276" spans="1:9" ht="18.75" x14ac:dyDescent="0.3">
      <c r="A1276" s="17"/>
      <c r="B1276" s="54" t="s">
        <v>139</v>
      </c>
      <c r="C1276" s="33">
        <v>2.5</v>
      </c>
      <c r="D1276" s="33">
        <v>7</v>
      </c>
      <c r="E1276" s="37">
        <v>0.45</v>
      </c>
      <c r="F1276" s="37">
        <f>F1171</f>
        <v>48</v>
      </c>
      <c r="G1276" s="33">
        <f>F1276*15</f>
        <v>720</v>
      </c>
      <c r="H1276" s="33">
        <v>0</v>
      </c>
      <c r="I1276" s="53">
        <f>G1276*H1276</f>
        <v>0</v>
      </c>
    </row>
    <row r="1277" spans="1:9" ht="19.5" thickBot="1" x14ac:dyDescent="0.35">
      <c r="A1277" s="32"/>
      <c r="B1277" s="54" t="s">
        <v>138</v>
      </c>
      <c r="C1277" s="33">
        <v>3</v>
      </c>
      <c r="D1277" s="33">
        <v>8</v>
      </c>
      <c r="E1277" s="33">
        <v>0.65</v>
      </c>
      <c r="F1277" s="37">
        <f>F1172</f>
        <v>55</v>
      </c>
      <c r="G1277" s="33">
        <f>F1277*15</f>
        <v>825</v>
      </c>
      <c r="H1277" s="33">
        <v>0</v>
      </c>
      <c r="I1277" s="53">
        <f>G1277*H1277</f>
        <v>0</v>
      </c>
    </row>
    <row r="1278" spans="1:9" ht="18.75" x14ac:dyDescent="0.3">
      <c r="A1278" s="22" t="s">
        <v>1109</v>
      </c>
      <c r="B1278" s="19"/>
      <c r="C1278" s="19"/>
      <c r="D1278" s="19"/>
      <c r="E1278" s="19"/>
      <c r="F1278" s="19"/>
      <c r="G1278" s="19"/>
      <c r="H1278" s="19"/>
      <c r="I1278" s="18"/>
    </row>
    <row r="1279" spans="1:9" ht="18.75" x14ac:dyDescent="0.3">
      <c r="A1279" s="17" t="s">
        <v>17</v>
      </c>
      <c r="B1279" s="26"/>
      <c r="C1279" s="26"/>
      <c r="D1279" s="26"/>
      <c r="E1279" s="26"/>
      <c r="F1279" s="26"/>
      <c r="G1279" s="26"/>
      <c r="H1279" s="26"/>
      <c r="I1279" s="25"/>
    </row>
    <row r="1280" spans="1:9" ht="18.75" x14ac:dyDescent="0.3">
      <c r="A1280" s="17"/>
      <c r="B1280" s="54" t="s">
        <v>137</v>
      </c>
      <c r="C1280" s="26">
        <v>2</v>
      </c>
      <c r="D1280" s="33">
        <v>7</v>
      </c>
      <c r="E1280" s="33">
        <v>0.35</v>
      </c>
      <c r="F1280" s="33">
        <f>F1245</f>
        <v>48</v>
      </c>
      <c r="G1280" s="26">
        <f>F1280*15</f>
        <v>720</v>
      </c>
      <c r="H1280" s="33">
        <v>0</v>
      </c>
      <c r="I1280" s="25">
        <f>G1280*H1280</f>
        <v>0</v>
      </c>
    </row>
    <row r="1281" spans="1:9" ht="18.75" x14ac:dyDescent="0.3">
      <c r="A1281" s="17"/>
      <c r="B1281" s="38" t="s">
        <v>136</v>
      </c>
      <c r="C1281" s="37">
        <v>2.5</v>
      </c>
      <c r="D1281" s="37">
        <v>7</v>
      </c>
      <c r="E1281" s="37">
        <v>0.45</v>
      </c>
      <c r="F1281" s="37">
        <f>F1246</f>
        <v>52</v>
      </c>
      <c r="G1281" s="37">
        <f>F1281*15</f>
        <v>780</v>
      </c>
      <c r="H1281" s="37">
        <v>0</v>
      </c>
      <c r="I1281" s="36">
        <f>G1281*H1281</f>
        <v>0</v>
      </c>
    </row>
    <row r="1282" spans="1:9" ht="19.5" thickBot="1" x14ac:dyDescent="0.35">
      <c r="A1282" s="32"/>
      <c r="B1282" s="54" t="s">
        <v>135</v>
      </c>
      <c r="C1282" s="33">
        <v>3</v>
      </c>
      <c r="D1282" s="33">
        <v>8</v>
      </c>
      <c r="E1282" s="33">
        <v>0.65</v>
      </c>
      <c r="F1282" s="33">
        <f>F1247</f>
        <v>60</v>
      </c>
      <c r="G1282" s="33">
        <f>F1282*15</f>
        <v>900</v>
      </c>
      <c r="H1282" s="33">
        <v>0</v>
      </c>
      <c r="I1282" s="53">
        <f>G1282*H1282</f>
        <v>0</v>
      </c>
    </row>
    <row r="1283" spans="1:9" ht="18.75" x14ac:dyDescent="0.3">
      <c r="A1283" s="22" t="s">
        <v>1110</v>
      </c>
      <c r="B1283" s="19"/>
      <c r="C1283" s="19"/>
      <c r="D1283" s="19"/>
      <c r="E1283" s="19"/>
      <c r="F1283" s="19"/>
      <c r="G1283" s="19"/>
      <c r="H1283" s="19"/>
      <c r="I1283" s="18"/>
    </row>
    <row r="1284" spans="1:9" ht="18.75" x14ac:dyDescent="0.3">
      <c r="A1284" s="17" t="s">
        <v>24</v>
      </c>
      <c r="B1284" s="26"/>
      <c r="C1284" s="26"/>
      <c r="D1284" s="26"/>
      <c r="E1284" s="26"/>
      <c r="F1284" s="26"/>
      <c r="G1284" s="26"/>
      <c r="H1284" s="26"/>
      <c r="I1284" s="25"/>
    </row>
    <row r="1285" spans="1:9" ht="18.75" x14ac:dyDescent="0.3">
      <c r="A1285" s="17"/>
      <c r="B1285" s="38" t="s">
        <v>134</v>
      </c>
      <c r="C1285" s="37">
        <v>2.5</v>
      </c>
      <c r="D1285" s="37">
        <v>7</v>
      </c>
      <c r="E1285" s="37">
        <v>0.45</v>
      </c>
      <c r="F1285" s="37">
        <f>F1276+2</f>
        <v>50</v>
      </c>
      <c r="G1285" s="37">
        <f>F1285*15</f>
        <v>750</v>
      </c>
      <c r="H1285" s="37">
        <v>0</v>
      </c>
      <c r="I1285" s="36">
        <f>G1285*H1285</f>
        <v>0</v>
      </c>
    </row>
    <row r="1286" spans="1:9" ht="19.5" thickBot="1" x14ac:dyDescent="0.35">
      <c r="A1286" s="32"/>
      <c r="B1286" s="54" t="s">
        <v>133</v>
      </c>
      <c r="C1286" s="33">
        <v>3</v>
      </c>
      <c r="D1286" s="33">
        <v>8</v>
      </c>
      <c r="E1286" s="33">
        <v>0.65</v>
      </c>
      <c r="F1286" s="37">
        <f>F1277+2</f>
        <v>57</v>
      </c>
      <c r="G1286" s="33">
        <f>F1286*15</f>
        <v>855</v>
      </c>
      <c r="H1286" s="33">
        <v>0</v>
      </c>
      <c r="I1286" s="53">
        <f>G1286*H1286</f>
        <v>0</v>
      </c>
    </row>
    <row r="1287" spans="1:9" ht="18.75" x14ac:dyDescent="0.3">
      <c r="A1287" s="22" t="s">
        <v>1110</v>
      </c>
      <c r="B1287" s="19"/>
      <c r="C1287" s="19"/>
      <c r="D1287" s="19"/>
      <c r="E1287" s="19"/>
      <c r="F1287" s="19"/>
      <c r="G1287" s="19"/>
      <c r="H1287" s="19"/>
      <c r="I1287" s="18"/>
    </row>
    <row r="1288" spans="1:9" ht="18.75" x14ac:dyDescent="0.3">
      <c r="A1288" s="17" t="s">
        <v>21</v>
      </c>
      <c r="B1288" s="26"/>
      <c r="C1288" s="26"/>
      <c r="D1288" s="26"/>
      <c r="E1288" s="26"/>
      <c r="F1288" s="26"/>
      <c r="G1288" s="26"/>
      <c r="H1288" s="26"/>
      <c r="I1288" s="25"/>
    </row>
    <row r="1289" spans="1:9" ht="18.75" x14ac:dyDescent="0.3">
      <c r="A1289" s="17"/>
      <c r="B1289" s="38" t="s">
        <v>132</v>
      </c>
      <c r="C1289" s="37">
        <v>2.5</v>
      </c>
      <c r="D1289" s="37">
        <v>7</v>
      </c>
      <c r="E1289" s="37">
        <v>0.45</v>
      </c>
      <c r="F1289" s="37">
        <f>F1285</f>
        <v>50</v>
      </c>
      <c r="G1289" s="37">
        <f>F1289*15</f>
        <v>750</v>
      </c>
      <c r="H1289" s="37">
        <v>0</v>
      </c>
      <c r="I1289" s="36">
        <f>G1289*H1289</f>
        <v>0</v>
      </c>
    </row>
    <row r="1290" spans="1:9" ht="19.5" thickBot="1" x14ac:dyDescent="0.35">
      <c r="A1290" s="32"/>
      <c r="B1290" s="54" t="s">
        <v>131</v>
      </c>
      <c r="C1290" s="33">
        <v>3</v>
      </c>
      <c r="D1290" s="33">
        <v>8</v>
      </c>
      <c r="E1290" s="33">
        <v>0.65</v>
      </c>
      <c r="F1290" s="37">
        <f>F1286</f>
        <v>57</v>
      </c>
      <c r="G1290" s="33">
        <f>F1290*15</f>
        <v>855</v>
      </c>
      <c r="H1290" s="33">
        <v>0</v>
      </c>
      <c r="I1290" s="53">
        <f>G1290*H1290</f>
        <v>0</v>
      </c>
    </row>
    <row r="1291" spans="1:9" ht="18.75" x14ac:dyDescent="0.3">
      <c r="A1291" s="22" t="s">
        <v>1110</v>
      </c>
      <c r="B1291" s="19"/>
      <c r="C1291" s="19"/>
      <c r="D1291" s="19"/>
      <c r="E1291" s="19"/>
      <c r="F1291" s="19"/>
      <c r="G1291" s="19"/>
      <c r="H1291" s="19"/>
      <c r="I1291" s="18"/>
    </row>
    <row r="1292" spans="1:9" ht="18.75" x14ac:dyDescent="0.3">
      <c r="A1292" s="17" t="s">
        <v>17</v>
      </c>
      <c r="B1292" s="26"/>
      <c r="C1292" s="26"/>
      <c r="D1292" s="26"/>
      <c r="E1292" s="26"/>
      <c r="F1292" s="26"/>
      <c r="G1292" s="26"/>
      <c r="H1292" s="26"/>
      <c r="I1292" s="25"/>
    </row>
    <row r="1293" spans="1:9" ht="18.75" x14ac:dyDescent="0.3">
      <c r="A1293" s="17"/>
      <c r="B1293" s="38" t="s">
        <v>129</v>
      </c>
      <c r="C1293" s="37">
        <v>2.5</v>
      </c>
      <c r="D1293" s="37">
        <v>7</v>
      </c>
      <c r="E1293" s="37">
        <v>0.45</v>
      </c>
      <c r="F1293" s="37">
        <f>F1289</f>
        <v>50</v>
      </c>
      <c r="G1293" s="37">
        <f>F1293*15</f>
        <v>750</v>
      </c>
      <c r="H1293" s="37">
        <v>0</v>
      </c>
      <c r="I1293" s="36">
        <f>G1293*H1293</f>
        <v>0</v>
      </c>
    </row>
    <row r="1294" spans="1:9" ht="19.5" thickBot="1" x14ac:dyDescent="0.35">
      <c r="A1294" s="32"/>
      <c r="B1294" s="54" t="s">
        <v>128</v>
      </c>
      <c r="C1294" s="33">
        <v>3</v>
      </c>
      <c r="D1294" s="33">
        <v>8</v>
      </c>
      <c r="E1294" s="33">
        <v>0.65</v>
      </c>
      <c r="F1294" s="37">
        <f>F1290</f>
        <v>57</v>
      </c>
      <c r="G1294" s="33">
        <f>F1294*15</f>
        <v>855</v>
      </c>
      <c r="H1294" s="33">
        <v>0</v>
      </c>
      <c r="I1294" s="53">
        <f>G1294*H1294</f>
        <v>0</v>
      </c>
    </row>
    <row r="1295" spans="1:9" ht="18.75" x14ac:dyDescent="0.3">
      <c r="A1295" s="22" t="s">
        <v>1111</v>
      </c>
      <c r="B1295" s="19"/>
      <c r="C1295" s="19"/>
      <c r="D1295" s="19"/>
      <c r="E1295" s="19"/>
      <c r="F1295" s="19"/>
      <c r="G1295" s="19"/>
      <c r="H1295" s="19"/>
      <c r="I1295" s="18"/>
    </row>
    <row r="1296" spans="1:9" ht="18.75" x14ac:dyDescent="0.3">
      <c r="A1296" s="17" t="s">
        <v>118</v>
      </c>
      <c r="B1296" s="26"/>
      <c r="C1296" s="26"/>
      <c r="D1296" s="26"/>
      <c r="E1296" s="26"/>
      <c r="F1296" s="26"/>
      <c r="G1296" s="26"/>
      <c r="H1296" s="26"/>
      <c r="I1296" s="25"/>
    </row>
    <row r="1297" spans="1:9" ht="18.75" x14ac:dyDescent="0.3">
      <c r="A1297" s="17"/>
      <c r="B1297" s="38" t="s">
        <v>127</v>
      </c>
      <c r="C1297" s="37">
        <v>2.5</v>
      </c>
      <c r="D1297" s="37">
        <v>7</v>
      </c>
      <c r="E1297" s="37">
        <v>0.45</v>
      </c>
      <c r="F1297" s="37">
        <f>F1266</f>
        <v>56</v>
      </c>
      <c r="G1297" s="37">
        <f>F1297*15</f>
        <v>840</v>
      </c>
      <c r="H1297" s="37">
        <v>0</v>
      </c>
      <c r="I1297" s="36">
        <f>G1297*H1297</f>
        <v>0</v>
      </c>
    </row>
    <row r="1298" spans="1:9" ht="19.5" thickBot="1" x14ac:dyDescent="0.35">
      <c r="A1298" s="32"/>
      <c r="B1298" s="54" t="s">
        <v>126</v>
      </c>
      <c r="C1298" s="33">
        <v>3</v>
      </c>
      <c r="D1298" s="33">
        <v>8</v>
      </c>
      <c r="E1298" s="33">
        <v>0.65</v>
      </c>
      <c r="F1298" s="37">
        <f>F1267</f>
        <v>63</v>
      </c>
      <c r="G1298" s="33">
        <f>F1298*15</f>
        <v>945</v>
      </c>
      <c r="H1298" s="33">
        <v>0</v>
      </c>
      <c r="I1298" s="53">
        <f>G1298*H1298</f>
        <v>0</v>
      </c>
    </row>
    <row r="1299" spans="1:9" ht="18.75" x14ac:dyDescent="0.3">
      <c r="A1299" s="22" t="s">
        <v>1111</v>
      </c>
      <c r="B1299" s="19"/>
      <c r="C1299" s="19"/>
      <c r="D1299" s="19"/>
      <c r="E1299" s="19"/>
      <c r="F1299" s="19"/>
      <c r="G1299" s="19"/>
      <c r="H1299" s="19"/>
      <c r="I1299" s="18"/>
    </row>
    <row r="1300" spans="1:9" ht="18.75" x14ac:dyDescent="0.3">
      <c r="A1300" s="17" t="s">
        <v>21</v>
      </c>
      <c r="B1300" s="26"/>
      <c r="C1300" s="26"/>
      <c r="D1300" s="26"/>
      <c r="E1300" s="26"/>
      <c r="F1300" s="26"/>
      <c r="G1300" s="26"/>
      <c r="H1300" s="26"/>
      <c r="I1300" s="25"/>
    </row>
    <row r="1301" spans="1:9" ht="18.75" x14ac:dyDescent="0.3">
      <c r="A1301" s="17"/>
      <c r="B1301" s="38" t="s">
        <v>125</v>
      </c>
      <c r="C1301" s="37">
        <v>2.5</v>
      </c>
      <c r="D1301" s="37">
        <v>7</v>
      </c>
      <c r="E1301" s="37">
        <v>0.45</v>
      </c>
      <c r="F1301" s="37">
        <f>F1297</f>
        <v>56</v>
      </c>
      <c r="G1301" s="37">
        <f>F1301*15</f>
        <v>840</v>
      </c>
      <c r="H1301" s="37">
        <v>0</v>
      </c>
      <c r="I1301" s="36">
        <f>G1301*H1301</f>
        <v>0</v>
      </c>
    </row>
    <row r="1302" spans="1:9" ht="19.5" thickBot="1" x14ac:dyDescent="0.35">
      <c r="A1302" s="32"/>
      <c r="B1302" s="54" t="s">
        <v>124</v>
      </c>
      <c r="C1302" s="33">
        <v>3</v>
      </c>
      <c r="D1302" s="33">
        <v>8</v>
      </c>
      <c r="E1302" s="33">
        <v>0.65</v>
      </c>
      <c r="F1302" s="37">
        <f>F1298</f>
        <v>63</v>
      </c>
      <c r="G1302" s="33">
        <f>F1302*15</f>
        <v>945</v>
      </c>
      <c r="H1302" s="33">
        <v>0</v>
      </c>
      <c r="I1302" s="53">
        <f>G1302*H1302</f>
        <v>0</v>
      </c>
    </row>
    <row r="1303" spans="1:9" ht="18.75" x14ac:dyDescent="0.3">
      <c r="A1303" s="22" t="s">
        <v>1111</v>
      </c>
      <c r="B1303" s="19"/>
      <c r="C1303" s="19"/>
      <c r="D1303" s="19"/>
      <c r="E1303" s="19"/>
      <c r="F1303" s="19"/>
      <c r="G1303" s="19"/>
      <c r="H1303" s="19"/>
      <c r="I1303" s="18"/>
    </row>
    <row r="1304" spans="1:9" ht="18.75" x14ac:dyDescent="0.3">
      <c r="A1304" s="17" t="s">
        <v>117</v>
      </c>
      <c r="B1304" s="26"/>
      <c r="C1304" s="26"/>
      <c r="D1304" s="26"/>
      <c r="E1304" s="26"/>
      <c r="F1304" s="26"/>
      <c r="G1304" s="26"/>
      <c r="H1304" s="26"/>
      <c r="I1304" s="25"/>
    </row>
    <row r="1305" spans="1:9" ht="18.75" x14ac:dyDescent="0.3">
      <c r="A1305" s="17"/>
      <c r="B1305" s="38" t="s">
        <v>123</v>
      </c>
      <c r="C1305" s="37">
        <v>2.5</v>
      </c>
      <c r="D1305" s="37">
        <v>7</v>
      </c>
      <c r="E1305" s="37">
        <v>0.45</v>
      </c>
      <c r="F1305" s="37">
        <f>F1301</f>
        <v>56</v>
      </c>
      <c r="G1305" s="37">
        <f>F1305*15</f>
        <v>840</v>
      </c>
      <c r="H1305" s="37">
        <v>0</v>
      </c>
      <c r="I1305" s="36">
        <f>G1305*H1305</f>
        <v>0</v>
      </c>
    </row>
    <row r="1306" spans="1:9" ht="19.5" thickBot="1" x14ac:dyDescent="0.35">
      <c r="A1306" s="32"/>
      <c r="B1306" s="54" t="s">
        <v>122</v>
      </c>
      <c r="C1306" s="33">
        <v>3</v>
      </c>
      <c r="D1306" s="33">
        <v>8</v>
      </c>
      <c r="E1306" s="33">
        <v>0.65</v>
      </c>
      <c r="F1306" s="37">
        <f>F1302</f>
        <v>63</v>
      </c>
      <c r="G1306" s="33">
        <f>F1306*15</f>
        <v>945</v>
      </c>
      <c r="H1306" s="33">
        <v>0</v>
      </c>
      <c r="I1306" s="53">
        <f>G1306*H1306</f>
        <v>0</v>
      </c>
    </row>
    <row r="1307" spans="1:9" ht="19.5" thickBot="1" x14ac:dyDescent="0.35">
      <c r="A1307" s="58" t="s">
        <v>116</v>
      </c>
      <c r="B1307" s="21"/>
      <c r="C1307" s="19"/>
      <c r="D1307" s="19"/>
      <c r="E1307" s="19"/>
      <c r="F1307" s="19"/>
      <c r="G1307" s="19"/>
      <c r="H1307" s="19"/>
      <c r="I1307" s="18"/>
    </row>
    <row r="1308" spans="1:9" ht="18.75" x14ac:dyDescent="0.3">
      <c r="A1308" s="22" t="s">
        <v>1072</v>
      </c>
      <c r="B1308" s="16"/>
      <c r="C1308" s="15"/>
      <c r="D1308" s="15"/>
      <c r="E1308" s="15"/>
      <c r="F1308" s="15"/>
      <c r="G1308" s="15"/>
      <c r="H1308" s="15"/>
      <c r="I1308" s="14"/>
    </row>
    <row r="1309" spans="1:9" ht="18.75" x14ac:dyDescent="0.3">
      <c r="A1309" s="17" t="s">
        <v>21</v>
      </c>
      <c r="B1309" s="16"/>
      <c r="C1309" s="15"/>
      <c r="D1309" s="15"/>
      <c r="E1309" s="15"/>
      <c r="F1309" s="15"/>
      <c r="G1309" s="15"/>
      <c r="H1309" s="15"/>
      <c r="I1309" s="14"/>
    </row>
    <row r="1310" spans="1:9" ht="18.75" x14ac:dyDescent="0.3">
      <c r="A1310" s="17"/>
      <c r="B1310" s="56" t="s">
        <v>115</v>
      </c>
      <c r="C1310" s="33">
        <v>2</v>
      </c>
      <c r="D1310" s="33">
        <v>7</v>
      </c>
      <c r="E1310" s="33">
        <v>0.27</v>
      </c>
      <c r="F1310" s="33">
        <f>F1059</f>
        <v>33</v>
      </c>
      <c r="G1310" s="33">
        <f>F1310*15</f>
        <v>495</v>
      </c>
      <c r="H1310" s="33">
        <v>0</v>
      </c>
      <c r="I1310" s="53">
        <f>H1310*G1310</f>
        <v>0</v>
      </c>
    </row>
    <row r="1311" spans="1:9" ht="18.75" x14ac:dyDescent="0.3">
      <c r="A1311" s="17"/>
      <c r="B1311" s="57" t="s">
        <v>114</v>
      </c>
      <c r="C1311" s="37">
        <v>2.5</v>
      </c>
      <c r="D1311" s="37">
        <v>7</v>
      </c>
      <c r="E1311" s="37">
        <v>0.37</v>
      </c>
      <c r="F1311" s="33">
        <f>F1060</f>
        <v>37</v>
      </c>
      <c r="G1311" s="33">
        <f>F1311*15</f>
        <v>555</v>
      </c>
      <c r="H1311" s="33">
        <v>0</v>
      </c>
      <c r="I1311" s="53">
        <f>H1311*G1311</f>
        <v>0</v>
      </c>
    </row>
    <row r="1312" spans="1:9" ht="18.75" customHeight="1" thickBot="1" x14ac:dyDescent="0.35">
      <c r="A1312" s="32"/>
      <c r="B1312" s="42" t="s">
        <v>113</v>
      </c>
      <c r="C1312" s="29">
        <v>3</v>
      </c>
      <c r="D1312" s="29">
        <v>8</v>
      </c>
      <c r="E1312" s="28">
        <v>0.6</v>
      </c>
      <c r="F1312" s="29">
        <f>F1061</f>
        <v>44</v>
      </c>
      <c r="G1312" s="29">
        <f>F1312*15</f>
        <v>660</v>
      </c>
      <c r="H1312" s="29">
        <v>0</v>
      </c>
      <c r="I1312" s="41">
        <f>H1312*G1312</f>
        <v>0</v>
      </c>
    </row>
    <row r="1313" spans="1:9" ht="18.75" customHeight="1" x14ac:dyDescent="0.3">
      <c r="A1313" s="22" t="s">
        <v>1072</v>
      </c>
      <c r="B1313" s="19"/>
      <c r="C1313" s="19"/>
      <c r="D1313" s="19"/>
      <c r="E1313" s="19"/>
      <c r="F1313" s="19"/>
      <c r="G1313" s="19"/>
      <c r="H1313" s="19"/>
      <c r="I1313" s="18"/>
    </row>
    <row r="1314" spans="1:9" ht="18.75" customHeight="1" x14ac:dyDescent="0.3">
      <c r="A1314" s="17" t="s">
        <v>24</v>
      </c>
      <c r="B1314" s="15"/>
      <c r="C1314" s="15"/>
      <c r="D1314" s="15"/>
      <c r="E1314" s="15"/>
      <c r="F1314" s="15"/>
      <c r="G1314" s="15"/>
      <c r="H1314" s="15"/>
      <c r="I1314" s="14"/>
    </row>
    <row r="1315" spans="1:9" ht="18.75" customHeight="1" x14ac:dyDescent="0.3">
      <c r="A1315" s="17"/>
      <c r="B1315" s="54" t="s">
        <v>112</v>
      </c>
      <c r="C1315" s="33">
        <v>2</v>
      </c>
      <c r="D1315" s="33">
        <v>7</v>
      </c>
      <c r="E1315" s="33">
        <v>0.27</v>
      </c>
      <c r="F1315" s="33">
        <f>F1064</f>
        <v>33</v>
      </c>
      <c r="G1315" s="33">
        <f>F1315*15</f>
        <v>495</v>
      </c>
      <c r="H1315" s="33">
        <v>0</v>
      </c>
      <c r="I1315" s="53">
        <f>H1315*G1315</f>
        <v>0</v>
      </c>
    </row>
    <row r="1316" spans="1:9" ht="18.75" customHeight="1" x14ac:dyDescent="0.3">
      <c r="A1316" s="17"/>
      <c r="B1316" s="38" t="s">
        <v>111</v>
      </c>
      <c r="C1316" s="37">
        <v>2.5</v>
      </c>
      <c r="D1316" s="37">
        <v>7</v>
      </c>
      <c r="E1316" s="37">
        <v>0.37</v>
      </c>
      <c r="F1316" s="33">
        <f>F1065</f>
        <v>37</v>
      </c>
      <c r="G1316" s="33">
        <f>F1316*15</f>
        <v>555</v>
      </c>
      <c r="H1316" s="33">
        <v>0</v>
      </c>
      <c r="I1316" s="53">
        <f>H1316*G1316</f>
        <v>0</v>
      </c>
    </row>
    <row r="1317" spans="1:9" ht="18.75" customHeight="1" thickBot="1" x14ac:dyDescent="0.35">
      <c r="A1317" s="32"/>
      <c r="B1317" s="55" t="s">
        <v>110</v>
      </c>
      <c r="C1317" s="29">
        <v>3</v>
      </c>
      <c r="D1317" s="29">
        <v>8</v>
      </c>
      <c r="E1317" s="28">
        <v>0.6</v>
      </c>
      <c r="F1317" s="29">
        <f>F1066</f>
        <v>44</v>
      </c>
      <c r="G1317" s="29">
        <f>F1317*15</f>
        <v>660</v>
      </c>
      <c r="H1317" s="29">
        <v>0</v>
      </c>
      <c r="I1317" s="41">
        <f>H1317*G1317</f>
        <v>0</v>
      </c>
    </row>
    <row r="1318" spans="1:9" ht="18.75" x14ac:dyDescent="0.3">
      <c r="A1318" s="22" t="s">
        <v>398</v>
      </c>
      <c r="B1318" s="15"/>
      <c r="C1318" s="15"/>
      <c r="D1318" s="15"/>
      <c r="E1318" s="15"/>
      <c r="F1318" s="15"/>
      <c r="G1318" s="15"/>
      <c r="H1318" s="15"/>
      <c r="I1318" s="14"/>
    </row>
    <row r="1319" spans="1:9" ht="18.75" x14ac:dyDescent="0.3">
      <c r="A1319" s="17" t="s">
        <v>21</v>
      </c>
      <c r="B1319" s="15"/>
      <c r="C1319" s="15"/>
      <c r="D1319" s="15"/>
      <c r="E1319" s="15"/>
      <c r="F1319" s="15"/>
      <c r="G1319" s="15"/>
      <c r="H1319" s="15"/>
      <c r="I1319" s="14"/>
    </row>
    <row r="1320" spans="1:9" ht="18.75" x14ac:dyDescent="0.3">
      <c r="A1320" s="17"/>
      <c r="B1320" s="56" t="s">
        <v>109</v>
      </c>
      <c r="C1320" s="33">
        <v>2.5</v>
      </c>
      <c r="D1320" s="33">
        <v>7</v>
      </c>
      <c r="E1320" s="33">
        <v>0.38</v>
      </c>
      <c r="F1320" s="33">
        <f>F1311+8</f>
        <v>45</v>
      </c>
      <c r="G1320" s="33">
        <f>F1320*15</f>
        <v>675</v>
      </c>
      <c r="H1320" s="33">
        <v>0</v>
      </c>
      <c r="I1320" s="53">
        <f>G1320*H1320</f>
        <v>0</v>
      </c>
    </row>
    <row r="1321" spans="1:9" ht="19.5" thickBot="1" x14ac:dyDescent="0.35">
      <c r="A1321" s="32"/>
      <c r="B1321" s="24" t="s">
        <v>108</v>
      </c>
      <c r="C1321" s="23">
        <v>3</v>
      </c>
      <c r="D1321" s="23">
        <v>8</v>
      </c>
      <c r="E1321" s="23">
        <v>0.6</v>
      </c>
      <c r="F1321" s="47">
        <f>F1312+8</f>
        <v>52</v>
      </c>
      <c r="G1321" s="47">
        <f>F1321*15</f>
        <v>780</v>
      </c>
      <c r="H1321" s="47">
        <v>0</v>
      </c>
      <c r="I1321" s="46">
        <f>G1321*H1321</f>
        <v>0</v>
      </c>
    </row>
    <row r="1322" spans="1:9" ht="18.75" x14ac:dyDescent="0.3">
      <c r="A1322" s="22" t="s">
        <v>398</v>
      </c>
      <c r="B1322" s="19"/>
      <c r="C1322" s="19"/>
      <c r="D1322" s="19"/>
      <c r="E1322" s="19"/>
      <c r="F1322" s="19"/>
      <c r="G1322" s="19"/>
      <c r="H1322" s="19"/>
      <c r="I1322" s="18"/>
    </row>
    <row r="1323" spans="1:9" ht="18.75" x14ac:dyDescent="0.3">
      <c r="A1323" s="17" t="s">
        <v>24</v>
      </c>
      <c r="B1323" s="15"/>
      <c r="C1323" s="15"/>
      <c r="D1323" s="15"/>
      <c r="E1323" s="15"/>
      <c r="F1323" s="15"/>
      <c r="G1323" s="15"/>
      <c r="H1323" s="15"/>
      <c r="I1323" s="14"/>
    </row>
    <row r="1324" spans="1:9" ht="18.75" x14ac:dyDescent="0.3">
      <c r="A1324" s="17"/>
      <c r="B1324" s="56" t="s">
        <v>107</v>
      </c>
      <c r="C1324" s="33">
        <v>2.5</v>
      </c>
      <c r="D1324" s="33">
        <v>7</v>
      </c>
      <c r="E1324" s="33">
        <v>0.38</v>
      </c>
      <c r="F1324" s="33">
        <f>F1320</f>
        <v>45</v>
      </c>
      <c r="G1324" s="33">
        <f>F1324*15</f>
        <v>675</v>
      </c>
      <c r="H1324" s="33">
        <v>0</v>
      </c>
      <c r="I1324" s="53">
        <f>G1324*H1324</f>
        <v>0</v>
      </c>
    </row>
    <row r="1325" spans="1:9" ht="19.5" thickBot="1" x14ac:dyDescent="0.35">
      <c r="A1325" s="32"/>
      <c r="B1325" s="35" t="s">
        <v>106</v>
      </c>
      <c r="C1325" s="28">
        <v>3</v>
      </c>
      <c r="D1325" s="28">
        <v>8</v>
      </c>
      <c r="E1325" s="28">
        <v>0.6</v>
      </c>
      <c r="F1325" s="33">
        <f>F1321</f>
        <v>52</v>
      </c>
      <c r="G1325" s="29">
        <f>F1325*15</f>
        <v>780</v>
      </c>
      <c r="H1325" s="29">
        <v>0</v>
      </c>
      <c r="I1325" s="41">
        <f>G1325*H1325</f>
        <v>0</v>
      </c>
    </row>
    <row r="1326" spans="1:9" ht="18.75" x14ac:dyDescent="0.3">
      <c r="A1326" s="22" t="s">
        <v>1073</v>
      </c>
      <c r="B1326" s="19"/>
      <c r="C1326" s="19"/>
      <c r="D1326" s="19"/>
      <c r="E1326" s="19"/>
      <c r="F1326" s="19"/>
      <c r="G1326" s="19"/>
      <c r="H1326" s="19"/>
      <c r="I1326" s="18"/>
    </row>
    <row r="1327" spans="1:9" ht="18.75" x14ac:dyDescent="0.3">
      <c r="A1327" s="17" t="s">
        <v>17</v>
      </c>
      <c r="B1327" s="15"/>
      <c r="C1327" s="15"/>
      <c r="D1327" s="15"/>
      <c r="E1327" s="15"/>
      <c r="F1327" s="15"/>
      <c r="G1327" s="15"/>
      <c r="H1327" s="15"/>
      <c r="I1327" s="14"/>
    </row>
    <row r="1328" spans="1:9" ht="18.75" x14ac:dyDescent="0.3">
      <c r="A1328" s="17"/>
      <c r="B1328" s="54" t="s">
        <v>104</v>
      </c>
      <c r="C1328" s="33">
        <v>2</v>
      </c>
      <c r="D1328" s="33">
        <v>7</v>
      </c>
      <c r="E1328" s="33">
        <v>0.27</v>
      </c>
      <c r="F1328" s="33">
        <f>F1310+3</f>
        <v>36</v>
      </c>
      <c r="G1328" s="33">
        <f>F1328*15</f>
        <v>540</v>
      </c>
      <c r="H1328" s="33">
        <v>0</v>
      </c>
      <c r="I1328" s="53">
        <f>G1328*H1328</f>
        <v>0</v>
      </c>
    </row>
    <row r="1329" spans="1:9" ht="18.75" x14ac:dyDescent="0.3">
      <c r="A1329" s="17"/>
      <c r="B1329" s="38" t="s">
        <v>103</v>
      </c>
      <c r="C1329" s="37">
        <v>2.5</v>
      </c>
      <c r="D1329" s="37">
        <v>7</v>
      </c>
      <c r="E1329" s="37">
        <v>0.37</v>
      </c>
      <c r="F1329" s="33">
        <f>F1311+3</f>
        <v>40</v>
      </c>
      <c r="G1329" s="33">
        <f>F1329*15</f>
        <v>600</v>
      </c>
      <c r="H1329" s="33">
        <v>0</v>
      </c>
      <c r="I1329" s="53">
        <f>G1329*H1329</f>
        <v>0</v>
      </c>
    </row>
    <row r="1330" spans="1:9" ht="19.5" thickBot="1" x14ac:dyDescent="0.35">
      <c r="A1330" s="32"/>
      <c r="B1330" s="38" t="s">
        <v>102</v>
      </c>
      <c r="C1330" s="37">
        <v>3</v>
      </c>
      <c r="D1330" s="37">
        <v>8</v>
      </c>
      <c r="E1330" s="37">
        <v>0.6</v>
      </c>
      <c r="F1330" s="33">
        <f>F1312+4</f>
        <v>48</v>
      </c>
      <c r="G1330" s="33">
        <f>F1330*15</f>
        <v>720</v>
      </c>
      <c r="H1330" s="33">
        <v>0</v>
      </c>
      <c r="I1330" s="53">
        <f>G1330*H1330</f>
        <v>0</v>
      </c>
    </row>
    <row r="1331" spans="1:9" ht="18.75" x14ac:dyDescent="0.3">
      <c r="A1331" s="22" t="s">
        <v>1113</v>
      </c>
      <c r="B1331" s="19"/>
      <c r="C1331" s="19"/>
      <c r="D1331" s="19"/>
      <c r="E1331" s="19"/>
      <c r="F1331" s="19"/>
      <c r="G1331" s="19"/>
      <c r="H1331" s="19"/>
      <c r="I1331" s="18"/>
    </row>
    <row r="1332" spans="1:9" ht="18.75" x14ac:dyDescent="0.3">
      <c r="A1332" s="17" t="s">
        <v>17</v>
      </c>
      <c r="B1332" s="15"/>
      <c r="C1332" s="15"/>
      <c r="D1332" s="15"/>
      <c r="E1332" s="15"/>
      <c r="F1332" s="15"/>
      <c r="G1332" s="15"/>
      <c r="H1332" s="15"/>
      <c r="I1332" s="14"/>
    </row>
    <row r="1333" spans="1:9" ht="18.75" x14ac:dyDescent="0.3">
      <c r="A1333" s="17"/>
      <c r="B1333" s="56" t="s">
        <v>101</v>
      </c>
      <c r="C1333" s="33">
        <v>2.5</v>
      </c>
      <c r="D1333" s="33">
        <v>7</v>
      </c>
      <c r="E1333" s="33">
        <v>0.38</v>
      </c>
      <c r="F1333" s="33">
        <f>F1329+8</f>
        <v>48</v>
      </c>
      <c r="G1333" s="33">
        <f>F1333*15</f>
        <v>720</v>
      </c>
      <c r="H1333" s="33">
        <v>0</v>
      </c>
      <c r="I1333" s="53">
        <f>G1333*H1333</f>
        <v>0</v>
      </c>
    </row>
    <row r="1334" spans="1:9" ht="19.5" thickBot="1" x14ac:dyDescent="0.35">
      <c r="A1334" s="32"/>
      <c r="B1334" s="38" t="s">
        <v>100</v>
      </c>
      <c r="C1334" s="37">
        <v>3</v>
      </c>
      <c r="D1334" s="37">
        <v>8</v>
      </c>
      <c r="E1334" s="37">
        <v>0.6</v>
      </c>
      <c r="F1334" s="33">
        <f>F1330+8</f>
        <v>56</v>
      </c>
      <c r="G1334" s="33">
        <f>F1334*15</f>
        <v>840</v>
      </c>
      <c r="H1334" s="33">
        <v>0</v>
      </c>
      <c r="I1334" s="53">
        <f>G1334*H1334</f>
        <v>0</v>
      </c>
    </row>
    <row r="1335" spans="1:9" ht="18.75" x14ac:dyDescent="0.3">
      <c r="A1335" s="22" t="s">
        <v>1112</v>
      </c>
      <c r="B1335" s="19"/>
      <c r="C1335" s="19"/>
      <c r="D1335" s="19"/>
      <c r="E1335" s="19"/>
      <c r="F1335" s="19"/>
      <c r="G1335" s="19"/>
      <c r="H1335" s="19"/>
      <c r="I1335" s="18"/>
    </row>
    <row r="1336" spans="1:9" ht="18.75" x14ac:dyDescent="0.3">
      <c r="A1336" s="17" t="s">
        <v>34</v>
      </c>
      <c r="B1336" s="15"/>
      <c r="C1336" s="15"/>
      <c r="D1336" s="15"/>
      <c r="E1336" s="15"/>
      <c r="F1336" s="15"/>
      <c r="G1336" s="15"/>
      <c r="H1336" s="15"/>
      <c r="I1336" s="14"/>
    </row>
    <row r="1337" spans="1:9" ht="18.75" x14ac:dyDescent="0.3">
      <c r="A1337" s="17"/>
      <c r="B1337" s="54" t="s">
        <v>98</v>
      </c>
      <c r="C1337" s="33">
        <v>2</v>
      </c>
      <c r="D1337" s="33">
        <v>7</v>
      </c>
      <c r="E1337" s="33">
        <v>0.27</v>
      </c>
      <c r="F1337" s="33">
        <f>F1328</f>
        <v>36</v>
      </c>
      <c r="G1337" s="33">
        <f>F1337*15</f>
        <v>540</v>
      </c>
      <c r="H1337" s="33">
        <v>0</v>
      </c>
      <c r="I1337" s="53">
        <f>G1337*H1337</f>
        <v>0</v>
      </c>
    </row>
    <row r="1338" spans="1:9" ht="18.75" x14ac:dyDescent="0.3">
      <c r="A1338" s="17"/>
      <c r="B1338" s="38" t="s">
        <v>97</v>
      </c>
      <c r="C1338" s="37">
        <v>2.5</v>
      </c>
      <c r="D1338" s="37">
        <v>7</v>
      </c>
      <c r="E1338" s="37">
        <v>0.37</v>
      </c>
      <c r="F1338" s="33">
        <f>F1329</f>
        <v>40</v>
      </c>
      <c r="G1338" s="33">
        <f>F1338*15</f>
        <v>600</v>
      </c>
      <c r="H1338" s="33">
        <v>0</v>
      </c>
      <c r="I1338" s="53">
        <f>G1338*H1338</f>
        <v>0</v>
      </c>
    </row>
    <row r="1339" spans="1:9" ht="19.5" thickBot="1" x14ac:dyDescent="0.35">
      <c r="A1339" s="32"/>
      <c r="B1339" s="38" t="s">
        <v>96</v>
      </c>
      <c r="C1339" s="37">
        <v>3</v>
      </c>
      <c r="D1339" s="37">
        <v>8</v>
      </c>
      <c r="E1339" s="37">
        <v>0.6</v>
      </c>
      <c r="F1339" s="33">
        <f>F1330</f>
        <v>48</v>
      </c>
      <c r="G1339" s="33">
        <f>F1339*15</f>
        <v>720</v>
      </c>
      <c r="H1339" s="33">
        <v>0</v>
      </c>
      <c r="I1339" s="53">
        <f>G1339*H1339</f>
        <v>0</v>
      </c>
    </row>
    <row r="1340" spans="1:9" ht="18.75" x14ac:dyDescent="0.3">
      <c r="A1340" s="22" t="s">
        <v>1114</v>
      </c>
      <c r="B1340" s="19"/>
      <c r="C1340" s="19"/>
      <c r="D1340" s="19"/>
      <c r="E1340" s="19"/>
      <c r="F1340" s="19"/>
      <c r="G1340" s="19"/>
      <c r="H1340" s="19"/>
      <c r="I1340" s="18"/>
    </row>
    <row r="1341" spans="1:9" ht="18.75" x14ac:dyDescent="0.3">
      <c r="A1341" s="17" t="s">
        <v>24</v>
      </c>
      <c r="B1341" s="15"/>
      <c r="C1341" s="15"/>
      <c r="D1341" s="15"/>
      <c r="E1341" s="15"/>
      <c r="F1341" s="15"/>
      <c r="G1341" s="15"/>
      <c r="H1341" s="15"/>
      <c r="I1341" s="14"/>
    </row>
    <row r="1342" spans="1:9" ht="18.75" x14ac:dyDescent="0.3">
      <c r="A1342" s="17"/>
      <c r="B1342" s="56" t="s">
        <v>95</v>
      </c>
      <c r="C1342" s="33">
        <v>2.5</v>
      </c>
      <c r="D1342" s="33">
        <v>7</v>
      </c>
      <c r="E1342" s="33">
        <v>0.37</v>
      </c>
      <c r="F1342" s="33">
        <f>F1311+2</f>
        <v>39</v>
      </c>
      <c r="G1342" s="33">
        <f>F1342*15</f>
        <v>585</v>
      </c>
      <c r="H1342" s="33">
        <v>0</v>
      </c>
      <c r="I1342" s="53">
        <f>G1342*H1342</f>
        <v>0</v>
      </c>
    </row>
    <row r="1343" spans="1:9" ht="19.5" thickBot="1" x14ac:dyDescent="0.35">
      <c r="A1343" s="32"/>
      <c r="B1343" s="39" t="s">
        <v>94</v>
      </c>
      <c r="C1343" s="28">
        <v>3</v>
      </c>
      <c r="D1343" s="28">
        <v>8</v>
      </c>
      <c r="E1343" s="28">
        <v>0.6</v>
      </c>
      <c r="F1343" s="33">
        <f>F1312+2</f>
        <v>46</v>
      </c>
      <c r="G1343" s="33">
        <f>F1343*15</f>
        <v>690</v>
      </c>
      <c r="H1343" s="33">
        <v>0</v>
      </c>
      <c r="I1343" s="53">
        <f>G1343*H1343</f>
        <v>0</v>
      </c>
    </row>
    <row r="1344" spans="1:9" ht="18.75" x14ac:dyDescent="0.3">
      <c r="A1344" s="22" t="s">
        <v>1114</v>
      </c>
      <c r="B1344" s="19"/>
      <c r="C1344" s="19"/>
      <c r="D1344" s="19"/>
      <c r="E1344" s="19"/>
      <c r="F1344" s="19"/>
      <c r="G1344" s="19"/>
      <c r="H1344" s="19"/>
      <c r="I1344" s="18"/>
    </row>
    <row r="1345" spans="1:9" ht="18.75" x14ac:dyDescent="0.3">
      <c r="A1345" s="17" t="s">
        <v>21</v>
      </c>
      <c r="B1345" s="15"/>
      <c r="C1345" s="15"/>
      <c r="D1345" s="15"/>
      <c r="E1345" s="15"/>
      <c r="F1345" s="15"/>
      <c r="G1345" s="15"/>
      <c r="H1345" s="15"/>
      <c r="I1345" s="14"/>
    </row>
    <row r="1346" spans="1:9" ht="18.75" x14ac:dyDescent="0.3">
      <c r="A1346" s="17"/>
      <c r="B1346" s="56" t="s">
        <v>93</v>
      </c>
      <c r="C1346" s="33">
        <v>2.5</v>
      </c>
      <c r="D1346" s="33">
        <v>7</v>
      </c>
      <c r="E1346" s="33">
        <v>0.37</v>
      </c>
      <c r="F1346" s="33">
        <f>F1342</f>
        <v>39</v>
      </c>
      <c r="G1346" s="33">
        <f>F1346*15</f>
        <v>585</v>
      </c>
      <c r="H1346" s="33">
        <v>0</v>
      </c>
      <c r="I1346" s="53">
        <f>G1346*H1346</f>
        <v>0</v>
      </c>
    </row>
    <row r="1347" spans="1:9" ht="19.5" thickBot="1" x14ac:dyDescent="0.35">
      <c r="A1347" s="32"/>
      <c r="B1347" s="39" t="s">
        <v>92</v>
      </c>
      <c r="C1347" s="28">
        <v>3</v>
      </c>
      <c r="D1347" s="28">
        <v>8</v>
      </c>
      <c r="E1347" s="28">
        <v>0.6</v>
      </c>
      <c r="F1347" s="33">
        <f>F1343</f>
        <v>46</v>
      </c>
      <c r="G1347" s="33">
        <f>F1347*15</f>
        <v>690</v>
      </c>
      <c r="H1347" s="33">
        <v>0</v>
      </c>
      <c r="I1347" s="53">
        <f>G1347*H1347</f>
        <v>0</v>
      </c>
    </row>
    <row r="1348" spans="1:9" ht="18.75" x14ac:dyDescent="0.3">
      <c r="A1348" s="22" t="s">
        <v>1114</v>
      </c>
      <c r="B1348" s="19"/>
      <c r="C1348" s="19"/>
      <c r="D1348" s="19"/>
      <c r="E1348" s="19"/>
      <c r="F1348" s="19"/>
      <c r="G1348" s="19"/>
      <c r="H1348" s="19"/>
      <c r="I1348" s="18"/>
    </row>
    <row r="1349" spans="1:9" ht="18.75" x14ac:dyDescent="0.3">
      <c r="A1349" s="17" t="s">
        <v>17</v>
      </c>
      <c r="B1349" s="15"/>
      <c r="C1349" s="15"/>
      <c r="D1349" s="15"/>
      <c r="E1349" s="15"/>
      <c r="F1349" s="15"/>
      <c r="G1349" s="15"/>
      <c r="H1349" s="15"/>
      <c r="I1349" s="14"/>
    </row>
    <row r="1350" spans="1:9" ht="18.75" x14ac:dyDescent="0.3">
      <c r="A1350" s="17"/>
      <c r="B1350" s="56" t="s">
        <v>91</v>
      </c>
      <c r="C1350" s="33">
        <v>2.5</v>
      </c>
      <c r="D1350" s="33">
        <v>7</v>
      </c>
      <c r="E1350" s="33">
        <v>0.37</v>
      </c>
      <c r="F1350" s="33">
        <f>F1342</f>
        <v>39</v>
      </c>
      <c r="G1350" s="33">
        <f>F1350*15</f>
        <v>585</v>
      </c>
      <c r="H1350" s="33">
        <v>0</v>
      </c>
      <c r="I1350" s="53">
        <f>G1350*H1350</f>
        <v>0</v>
      </c>
    </row>
    <row r="1351" spans="1:9" ht="19.5" thickBot="1" x14ac:dyDescent="0.35">
      <c r="A1351" s="32"/>
      <c r="B1351" s="39" t="s">
        <v>90</v>
      </c>
      <c r="C1351" s="28">
        <v>3</v>
      </c>
      <c r="D1351" s="28">
        <v>8</v>
      </c>
      <c r="E1351" s="28">
        <v>0.6</v>
      </c>
      <c r="F1351" s="33">
        <f>F1343</f>
        <v>46</v>
      </c>
      <c r="G1351" s="29">
        <f>F1351*15</f>
        <v>690</v>
      </c>
      <c r="H1351" s="29">
        <v>0</v>
      </c>
      <c r="I1351" s="41">
        <f>G1351*H1351</f>
        <v>0</v>
      </c>
    </row>
    <row r="1352" spans="1:9" ht="18.75" x14ac:dyDescent="0.3">
      <c r="A1352" s="22" t="s">
        <v>387</v>
      </c>
      <c r="B1352" s="19"/>
      <c r="C1352" s="19"/>
      <c r="D1352" s="19"/>
      <c r="E1352" s="19"/>
      <c r="F1352" s="19"/>
      <c r="G1352" s="19"/>
      <c r="H1352" s="19"/>
      <c r="I1352" s="18"/>
    </row>
    <row r="1353" spans="1:9" ht="18.75" x14ac:dyDescent="0.3">
      <c r="A1353" s="17" t="s">
        <v>24</v>
      </c>
      <c r="B1353" s="15"/>
      <c r="C1353" s="15"/>
      <c r="D1353" s="15"/>
      <c r="E1353" s="15"/>
      <c r="F1353" s="15"/>
      <c r="G1353" s="15"/>
      <c r="H1353" s="15"/>
      <c r="I1353" s="14"/>
    </row>
    <row r="1354" spans="1:9" ht="18.75" x14ac:dyDescent="0.3">
      <c r="A1354" s="17"/>
      <c r="B1354" s="56" t="s">
        <v>89</v>
      </c>
      <c r="C1354" s="33">
        <v>2.5</v>
      </c>
      <c r="D1354" s="33">
        <v>7</v>
      </c>
      <c r="E1354" s="33">
        <v>0.38</v>
      </c>
      <c r="F1354" s="33">
        <f>F1342+8</f>
        <v>47</v>
      </c>
      <c r="G1354" s="33">
        <f>F1354*15</f>
        <v>705</v>
      </c>
      <c r="H1354" s="33">
        <v>0</v>
      </c>
      <c r="I1354" s="53">
        <f>G1354*H1354</f>
        <v>0</v>
      </c>
    </row>
    <row r="1355" spans="1:9" ht="19.5" thickBot="1" x14ac:dyDescent="0.35">
      <c r="A1355" s="32"/>
      <c r="B1355" s="39" t="s">
        <v>88</v>
      </c>
      <c r="C1355" s="28">
        <v>3</v>
      </c>
      <c r="D1355" s="28">
        <v>8</v>
      </c>
      <c r="E1355" s="28">
        <v>0.6</v>
      </c>
      <c r="F1355" s="33">
        <f>F1343+8</f>
        <v>54</v>
      </c>
      <c r="G1355" s="33">
        <f>F1355*15</f>
        <v>810</v>
      </c>
      <c r="H1355" s="33">
        <v>0</v>
      </c>
      <c r="I1355" s="53">
        <f>G1355*H1355</f>
        <v>0</v>
      </c>
    </row>
    <row r="1356" spans="1:9" ht="18.75" x14ac:dyDescent="0.3">
      <c r="A1356" s="22" t="s">
        <v>387</v>
      </c>
      <c r="B1356" s="19"/>
      <c r="C1356" s="19"/>
      <c r="D1356" s="19"/>
      <c r="E1356" s="19"/>
      <c r="F1356" s="19"/>
      <c r="G1356" s="19"/>
      <c r="H1356" s="19"/>
      <c r="I1356" s="18"/>
    </row>
    <row r="1357" spans="1:9" ht="18.75" x14ac:dyDescent="0.3">
      <c r="A1357" s="17" t="s">
        <v>21</v>
      </c>
      <c r="B1357" s="15"/>
      <c r="C1357" s="15"/>
      <c r="D1357" s="15"/>
      <c r="E1357" s="15"/>
      <c r="F1357" s="15"/>
      <c r="G1357" s="15"/>
      <c r="H1357" s="15"/>
      <c r="I1357" s="14"/>
    </row>
    <row r="1358" spans="1:9" ht="18.75" x14ac:dyDescent="0.3">
      <c r="A1358" s="17"/>
      <c r="B1358" s="56" t="s">
        <v>87</v>
      </c>
      <c r="C1358" s="33">
        <v>2.5</v>
      </c>
      <c r="D1358" s="33">
        <v>7</v>
      </c>
      <c r="E1358" s="33">
        <v>0.38</v>
      </c>
      <c r="F1358" s="33">
        <f>F1354</f>
        <v>47</v>
      </c>
      <c r="G1358" s="33">
        <f>F1358*15</f>
        <v>705</v>
      </c>
      <c r="H1358" s="33">
        <v>0</v>
      </c>
      <c r="I1358" s="53">
        <f>G1358*H1358</f>
        <v>0</v>
      </c>
    </row>
    <row r="1359" spans="1:9" ht="19.5" thickBot="1" x14ac:dyDescent="0.35">
      <c r="A1359" s="32"/>
      <c r="B1359" s="39" t="s">
        <v>86</v>
      </c>
      <c r="C1359" s="28">
        <v>3</v>
      </c>
      <c r="D1359" s="28">
        <v>8</v>
      </c>
      <c r="E1359" s="28">
        <v>0.6</v>
      </c>
      <c r="F1359" s="33">
        <f>F1355</f>
        <v>54</v>
      </c>
      <c r="G1359" s="33">
        <f>F1359*15</f>
        <v>810</v>
      </c>
      <c r="H1359" s="33">
        <v>0</v>
      </c>
      <c r="I1359" s="53">
        <f>G1359*H1359</f>
        <v>0</v>
      </c>
    </row>
    <row r="1360" spans="1:9" ht="18.75" x14ac:dyDescent="0.3">
      <c r="A1360" s="22" t="s">
        <v>387</v>
      </c>
      <c r="B1360" s="19"/>
      <c r="C1360" s="19"/>
      <c r="D1360" s="19"/>
      <c r="E1360" s="19"/>
      <c r="F1360" s="19"/>
      <c r="G1360" s="19"/>
      <c r="H1360" s="19"/>
      <c r="I1360" s="18"/>
    </row>
    <row r="1361" spans="1:9" ht="18.75" x14ac:dyDescent="0.3">
      <c r="A1361" s="17" t="s">
        <v>17</v>
      </c>
      <c r="B1361" s="15"/>
      <c r="C1361" s="15"/>
      <c r="D1361" s="15"/>
      <c r="E1361" s="15"/>
      <c r="F1361" s="15"/>
      <c r="G1361" s="15"/>
      <c r="H1361" s="15"/>
      <c r="I1361" s="14"/>
    </row>
    <row r="1362" spans="1:9" ht="18.75" x14ac:dyDescent="0.3">
      <c r="A1362" s="17"/>
      <c r="B1362" s="56" t="s">
        <v>85</v>
      </c>
      <c r="C1362" s="33">
        <v>2.5</v>
      </c>
      <c r="D1362" s="33">
        <v>7</v>
      </c>
      <c r="E1362" s="33">
        <v>0.38</v>
      </c>
      <c r="F1362" s="33">
        <f>F1354</f>
        <v>47</v>
      </c>
      <c r="G1362" s="33">
        <f>F1362*15</f>
        <v>705</v>
      </c>
      <c r="H1362" s="33">
        <v>0</v>
      </c>
      <c r="I1362" s="53">
        <f>G1362*H1362</f>
        <v>0</v>
      </c>
    </row>
    <row r="1363" spans="1:9" ht="19.5" thickBot="1" x14ac:dyDescent="0.35">
      <c r="A1363" s="17"/>
      <c r="B1363" s="39" t="s">
        <v>84</v>
      </c>
      <c r="C1363" s="28">
        <v>3</v>
      </c>
      <c r="D1363" s="28">
        <v>8</v>
      </c>
      <c r="E1363" s="28">
        <v>0.6</v>
      </c>
      <c r="F1363" s="33">
        <f>F1355</f>
        <v>54</v>
      </c>
      <c r="G1363" s="47">
        <f>F1363*15</f>
        <v>810</v>
      </c>
      <c r="H1363" s="47">
        <v>0</v>
      </c>
      <c r="I1363" s="46">
        <f>G1363*H1363</f>
        <v>0</v>
      </c>
    </row>
    <row r="1364" spans="1:9" ht="18.75" x14ac:dyDescent="0.3">
      <c r="A1364" s="22" t="s">
        <v>1115</v>
      </c>
      <c r="B1364" s="19"/>
      <c r="C1364" s="19"/>
      <c r="D1364" s="19"/>
      <c r="E1364" s="19"/>
      <c r="F1364" s="19"/>
      <c r="G1364" s="19"/>
      <c r="H1364" s="19"/>
      <c r="I1364" s="18"/>
    </row>
    <row r="1365" spans="1:9" ht="18.75" x14ac:dyDescent="0.3">
      <c r="A1365" s="17" t="s">
        <v>17</v>
      </c>
      <c r="B1365" s="15"/>
      <c r="C1365" s="15"/>
      <c r="D1365" s="15"/>
      <c r="E1365" s="15"/>
      <c r="F1365" s="15"/>
      <c r="G1365" s="15"/>
      <c r="H1365" s="15"/>
      <c r="I1365" s="14"/>
    </row>
    <row r="1366" spans="1:9" ht="18.75" x14ac:dyDescent="0.3">
      <c r="A1366" s="17"/>
      <c r="B1366" s="54" t="s">
        <v>83</v>
      </c>
      <c r="C1366" s="33">
        <v>2.5</v>
      </c>
      <c r="D1366" s="33">
        <v>7</v>
      </c>
      <c r="E1366" s="33">
        <v>0.37</v>
      </c>
      <c r="F1366" s="33">
        <f>F1329</f>
        <v>40</v>
      </c>
      <c r="G1366" s="33">
        <f>F1366*15</f>
        <v>600</v>
      </c>
      <c r="H1366" s="33">
        <v>0</v>
      </c>
      <c r="I1366" s="53">
        <f>H1366*G1366</f>
        <v>0</v>
      </c>
    </row>
    <row r="1367" spans="1:9" ht="19.5" thickBot="1" x14ac:dyDescent="0.35">
      <c r="A1367" s="17"/>
      <c r="B1367" s="24" t="s">
        <v>82</v>
      </c>
      <c r="C1367" s="23">
        <v>3</v>
      </c>
      <c r="D1367" s="23">
        <v>8</v>
      </c>
      <c r="E1367" s="23">
        <v>0.6</v>
      </c>
      <c r="F1367" s="47">
        <f>F1330</f>
        <v>48</v>
      </c>
      <c r="G1367" s="47">
        <f>F1367*15</f>
        <v>720</v>
      </c>
      <c r="H1367" s="47">
        <v>0</v>
      </c>
      <c r="I1367" s="46">
        <f>H1367*G1367</f>
        <v>0</v>
      </c>
    </row>
    <row r="1368" spans="1:9" ht="18.75" x14ac:dyDescent="0.3">
      <c r="A1368" s="22" t="s">
        <v>1010</v>
      </c>
      <c r="B1368" s="19"/>
      <c r="C1368" s="19"/>
      <c r="D1368" s="19"/>
      <c r="E1368" s="19"/>
      <c r="F1368" s="19"/>
      <c r="G1368" s="19"/>
      <c r="H1368" s="19"/>
      <c r="I1368" s="18"/>
    </row>
    <row r="1369" spans="1:9" ht="18.75" x14ac:dyDescent="0.3">
      <c r="A1369" s="17" t="s">
        <v>24</v>
      </c>
      <c r="B1369" s="15"/>
      <c r="C1369" s="15"/>
      <c r="D1369" s="15"/>
      <c r="E1369" s="15"/>
      <c r="F1369" s="15"/>
      <c r="G1369" s="15"/>
      <c r="H1369" s="15"/>
      <c r="I1369" s="14"/>
    </row>
    <row r="1370" spans="1:9" ht="18.75" x14ac:dyDescent="0.3">
      <c r="A1370" s="17"/>
      <c r="B1370" s="54" t="s">
        <v>1021</v>
      </c>
      <c r="C1370" s="33">
        <v>2</v>
      </c>
      <c r="D1370" s="33">
        <v>7</v>
      </c>
      <c r="E1370" s="33">
        <v>0.27</v>
      </c>
      <c r="F1370" s="33">
        <f>F1366+8</f>
        <v>48</v>
      </c>
      <c r="G1370" s="33">
        <f>F1370*15</f>
        <v>720</v>
      </c>
      <c r="H1370" s="33">
        <v>0</v>
      </c>
      <c r="I1370" s="53">
        <f>H1370*G1370</f>
        <v>0</v>
      </c>
    </row>
    <row r="1371" spans="1:9" ht="19.5" thickBot="1" x14ac:dyDescent="0.35">
      <c r="A1371" s="32"/>
      <c r="B1371" s="24" t="s">
        <v>1020</v>
      </c>
      <c r="C1371" s="23">
        <v>3</v>
      </c>
      <c r="D1371" s="23">
        <v>8</v>
      </c>
      <c r="E1371" s="23">
        <v>0.6</v>
      </c>
      <c r="F1371" s="47">
        <f>F1367+8</f>
        <v>56</v>
      </c>
      <c r="G1371" s="47">
        <f>F1371*15</f>
        <v>840</v>
      </c>
      <c r="H1371" s="47">
        <v>0</v>
      </c>
      <c r="I1371" s="46">
        <f>H1371*G1371</f>
        <v>0</v>
      </c>
    </row>
    <row r="1372" spans="1:9" ht="18.75" x14ac:dyDescent="0.3">
      <c r="A1372" s="22" t="s">
        <v>1019</v>
      </c>
      <c r="B1372" s="21"/>
      <c r="C1372" s="19"/>
      <c r="D1372" s="19"/>
      <c r="E1372" s="19"/>
      <c r="F1372" s="19"/>
      <c r="G1372" s="19"/>
      <c r="H1372" s="19"/>
      <c r="I1372" s="18"/>
    </row>
    <row r="1373" spans="1:9" ht="18.75" x14ac:dyDescent="0.3">
      <c r="A1373" s="17" t="s">
        <v>24</v>
      </c>
      <c r="B1373" s="16"/>
      <c r="C1373" s="15"/>
      <c r="D1373" s="15"/>
      <c r="E1373" s="15"/>
      <c r="F1373" s="15"/>
      <c r="G1373" s="15"/>
      <c r="H1373" s="15"/>
      <c r="I1373" s="14"/>
    </row>
    <row r="1374" spans="1:9" ht="18.75" x14ac:dyDescent="0.3">
      <c r="A1374" s="17"/>
      <c r="B1374" s="56" t="s">
        <v>1022</v>
      </c>
      <c r="C1374" s="33">
        <v>2</v>
      </c>
      <c r="D1374" s="33">
        <v>7</v>
      </c>
      <c r="E1374" s="33">
        <v>0.27</v>
      </c>
      <c r="F1374" s="33">
        <f>F1370-3</f>
        <v>45</v>
      </c>
      <c r="G1374" s="33">
        <f>F1374*15</f>
        <v>675</v>
      </c>
      <c r="H1374" s="33">
        <v>0</v>
      </c>
      <c r="I1374" s="53">
        <f>H1374*G1374</f>
        <v>0</v>
      </c>
    </row>
    <row r="1375" spans="1:9" ht="19.5" thickBot="1" x14ac:dyDescent="0.35">
      <c r="A1375" s="32"/>
      <c r="B1375" s="39" t="s">
        <v>1023</v>
      </c>
      <c r="C1375" s="28">
        <v>3</v>
      </c>
      <c r="D1375" s="28">
        <v>8</v>
      </c>
      <c r="E1375" s="28">
        <v>0.6</v>
      </c>
      <c r="F1375" s="29">
        <f>F1371-3</f>
        <v>53</v>
      </c>
      <c r="G1375" s="29">
        <f>F1375*15</f>
        <v>795</v>
      </c>
      <c r="H1375" s="29">
        <v>0</v>
      </c>
      <c r="I1375" s="41">
        <f>H1375*G1375</f>
        <v>0</v>
      </c>
    </row>
    <row r="1376" spans="1:9" ht="19.5" thickBot="1" x14ac:dyDescent="0.35">
      <c r="A1376" s="95" t="s">
        <v>81</v>
      </c>
      <c r="B1376" s="21"/>
      <c r="C1376" s="19"/>
      <c r="D1376" s="19"/>
      <c r="E1376" s="19"/>
      <c r="F1376" s="19"/>
      <c r="G1376" s="19"/>
      <c r="H1376" s="19"/>
      <c r="I1376" s="18"/>
    </row>
    <row r="1377" spans="1:9" ht="18.75" x14ac:dyDescent="0.3">
      <c r="A1377" s="45" t="s">
        <v>51</v>
      </c>
      <c r="B1377" s="16"/>
      <c r="C1377" s="15"/>
      <c r="D1377" s="15"/>
      <c r="E1377" s="15"/>
      <c r="F1377" s="15"/>
      <c r="G1377" s="15"/>
      <c r="H1377" s="15"/>
      <c r="I1377" s="14"/>
    </row>
    <row r="1378" spans="1:9" ht="18.75" x14ac:dyDescent="0.3">
      <c r="A1378" s="44" t="s">
        <v>21</v>
      </c>
      <c r="B1378" s="16"/>
      <c r="C1378" s="15"/>
      <c r="D1378" s="15"/>
      <c r="E1378" s="15"/>
      <c r="F1378" s="15"/>
      <c r="G1378" s="15"/>
      <c r="H1378" s="15"/>
      <c r="I1378" s="14"/>
    </row>
    <row r="1379" spans="1:9" ht="18.75" x14ac:dyDescent="0.3">
      <c r="A1379" s="44"/>
      <c r="B1379" s="56" t="s">
        <v>80</v>
      </c>
      <c r="C1379" s="33">
        <v>2</v>
      </c>
      <c r="D1379" s="33">
        <v>2</v>
      </c>
      <c r="E1379" s="33">
        <v>0.1</v>
      </c>
      <c r="F1379" s="33">
        <v>27</v>
      </c>
      <c r="G1379" s="33">
        <f>F1379*15</f>
        <v>405</v>
      </c>
      <c r="H1379" s="33">
        <v>0</v>
      </c>
      <c r="I1379" s="53">
        <f>G1379*H1379</f>
        <v>0</v>
      </c>
    </row>
    <row r="1380" spans="1:9" ht="18.75" x14ac:dyDescent="0.3">
      <c r="A1380" s="44"/>
      <c r="B1380" s="57" t="s">
        <v>79</v>
      </c>
      <c r="C1380" s="37">
        <v>2.5</v>
      </c>
      <c r="D1380" s="37">
        <v>2.5</v>
      </c>
      <c r="E1380" s="37">
        <v>0.18</v>
      </c>
      <c r="F1380" s="37">
        <v>30</v>
      </c>
      <c r="G1380" s="33">
        <f>F1380*15</f>
        <v>450</v>
      </c>
      <c r="H1380" s="33">
        <v>0</v>
      </c>
      <c r="I1380" s="53">
        <f>G1380*H1380</f>
        <v>0</v>
      </c>
    </row>
    <row r="1381" spans="1:9" ht="18.75" x14ac:dyDescent="0.3">
      <c r="A1381" s="44"/>
      <c r="B1381" s="56" t="s">
        <v>78</v>
      </c>
      <c r="C1381" s="33">
        <v>3</v>
      </c>
      <c r="D1381" s="33">
        <v>3</v>
      </c>
      <c r="E1381" s="37">
        <v>0.3</v>
      </c>
      <c r="F1381" s="37">
        <v>35</v>
      </c>
      <c r="G1381" s="33">
        <f>F1381*15</f>
        <v>525</v>
      </c>
      <c r="H1381" s="33">
        <v>0</v>
      </c>
      <c r="I1381" s="53">
        <f>G1381*H1381</f>
        <v>0</v>
      </c>
    </row>
    <row r="1382" spans="1:9" ht="18.75" x14ac:dyDescent="0.3">
      <c r="A1382" s="44"/>
      <c r="B1382" s="56" t="s">
        <v>77</v>
      </c>
      <c r="C1382" s="33">
        <v>4</v>
      </c>
      <c r="D1382" s="33">
        <v>4</v>
      </c>
      <c r="E1382" s="33">
        <v>0.65</v>
      </c>
      <c r="F1382" s="33">
        <v>45</v>
      </c>
      <c r="G1382" s="33">
        <f>F1382*15</f>
        <v>675</v>
      </c>
      <c r="H1382" s="33">
        <v>0</v>
      </c>
      <c r="I1382" s="53">
        <f>G1382*H1382</f>
        <v>0</v>
      </c>
    </row>
    <row r="1383" spans="1:9" ht="19.5" thickBot="1" x14ac:dyDescent="0.35">
      <c r="A1383" s="43"/>
      <c r="B1383" s="39" t="s">
        <v>1042</v>
      </c>
      <c r="C1383" s="28">
        <v>5</v>
      </c>
      <c r="D1383" s="28">
        <v>5</v>
      </c>
      <c r="E1383" s="28">
        <v>1</v>
      </c>
      <c r="F1383" s="28">
        <v>55</v>
      </c>
      <c r="G1383" s="28">
        <f>F1383*15</f>
        <v>825</v>
      </c>
      <c r="H1383" s="28">
        <v>0</v>
      </c>
      <c r="I1383" s="27">
        <f>G1383*H1383</f>
        <v>0</v>
      </c>
    </row>
    <row r="1384" spans="1:9" ht="18.75" x14ac:dyDescent="0.3">
      <c r="A1384" s="45" t="s">
        <v>51</v>
      </c>
      <c r="B1384" s="21"/>
      <c r="C1384" s="19"/>
      <c r="D1384" s="19"/>
      <c r="E1384" s="19"/>
      <c r="F1384" s="19"/>
      <c r="G1384" s="19"/>
      <c r="H1384" s="19"/>
      <c r="I1384" s="18"/>
    </row>
    <row r="1385" spans="1:9" ht="18.75" x14ac:dyDescent="0.3">
      <c r="A1385" s="44" t="s">
        <v>24</v>
      </c>
      <c r="B1385" s="16"/>
      <c r="C1385" s="15"/>
      <c r="D1385" s="15"/>
      <c r="E1385" s="15"/>
      <c r="F1385" s="15"/>
      <c r="G1385" s="15"/>
      <c r="H1385" s="15"/>
      <c r="I1385" s="14"/>
    </row>
    <row r="1386" spans="1:9" ht="18.75" x14ac:dyDescent="0.3">
      <c r="A1386" s="44"/>
      <c r="B1386" s="56" t="s">
        <v>76</v>
      </c>
      <c r="C1386" s="33">
        <v>2</v>
      </c>
      <c r="D1386" s="33">
        <v>2</v>
      </c>
      <c r="E1386" s="33">
        <v>0.1</v>
      </c>
      <c r="F1386" s="33">
        <f>F1379</f>
        <v>27</v>
      </c>
      <c r="G1386" s="33">
        <f>F1386*15</f>
        <v>405</v>
      </c>
      <c r="H1386" s="33">
        <v>0</v>
      </c>
      <c r="I1386" s="53">
        <f>G1386*H1386</f>
        <v>0</v>
      </c>
    </row>
    <row r="1387" spans="1:9" ht="18.75" x14ac:dyDescent="0.3">
      <c r="A1387" s="44"/>
      <c r="B1387" s="57" t="s">
        <v>75</v>
      </c>
      <c r="C1387" s="37">
        <v>2.5</v>
      </c>
      <c r="D1387" s="37">
        <v>2.5</v>
      </c>
      <c r="E1387" s="37">
        <v>0.18</v>
      </c>
      <c r="F1387" s="33">
        <f>F1380</f>
        <v>30</v>
      </c>
      <c r="G1387" s="33">
        <f>F1387*15</f>
        <v>450</v>
      </c>
      <c r="H1387" s="33">
        <v>0</v>
      </c>
      <c r="I1387" s="53">
        <f>G1387*H1387</f>
        <v>0</v>
      </c>
    </row>
    <row r="1388" spans="1:9" ht="18.75" x14ac:dyDescent="0.3">
      <c r="A1388" s="44"/>
      <c r="B1388" s="56" t="s">
        <v>74</v>
      </c>
      <c r="C1388" s="33">
        <v>3</v>
      </c>
      <c r="D1388" s="33">
        <v>3</v>
      </c>
      <c r="E1388" s="37">
        <v>0.3</v>
      </c>
      <c r="F1388" s="33">
        <f>F1381</f>
        <v>35</v>
      </c>
      <c r="G1388" s="33">
        <f>F1388*15</f>
        <v>525</v>
      </c>
      <c r="H1388" s="33">
        <v>0</v>
      </c>
      <c r="I1388" s="53">
        <f>G1388*H1388</f>
        <v>0</v>
      </c>
    </row>
    <row r="1389" spans="1:9" ht="18.75" x14ac:dyDescent="0.3">
      <c r="A1389" s="44"/>
      <c r="B1389" s="48" t="s">
        <v>73</v>
      </c>
      <c r="C1389" s="47">
        <v>4</v>
      </c>
      <c r="D1389" s="47">
        <v>4</v>
      </c>
      <c r="E1389" s="47">
        <v>0.65</v>
      </c>
      <c r="F1389" s="33">
        <f>F1382</f>
        <v>45</v>
      </c>
      <c r="G1389" s="33">
        <f>F1389*15</f>
        <v>675</v>
      </c>
      <c r="H1389" s="33">
        <v>0</v>
      </c>
      <c r="I1389" s="53">
        <f>G1389*H1389</f>
        <v>0</v>
      </c>
    </row>
    <row r="1390" spans="1:9" ht="19.5" thickBot="1" x14ac:dyDescent="0.35">
      <c r="A1390" s="43"/>
      <c r="B1390" s="42" t="s">
        <v>1043</v>
      </c>
      <c r="C1390" s="29">
        <v>5</v>
      </c>
      <c r="D1390" s="29">
        <v>5</v>
      </c>
      <c r="E1390" s="29">
        <v>1</v>
      </c>
      <c r="F1390" s="29">
        <f>F1383</f>
        <v>55</v>
      </c>
      <c r="G1390" s="29">
        <f>F1390*15</f>
        <v>825</v>
      </c>
      <c r="H1390" s="29">
        <v>0</v>
      </c>
      <c r="I1390" s="41">
        <f>G1390*H1390</f>
        <v>0</v>
      </c>
    </row>
    <row r="1391" spans="1:9" ht="18.75" x14ac:dyDescent="0.3">
      <c r="A1391" s="22" t="s">
        <v>398</v>
      </c>
      <c r="B1391" s="15"/>
      <c r="C1391" s="15"/>
      <c r="D1391" s="15"/>
      <c r="E1391" s="15"/>
      <c r="F1391" s="15"/>
      <c r="G1391" s="15"/>
      <c r="H1391" s="15"/>
      <c r="I1391" s="14"/>
    </row>
    <row r="1392" spans="1:9" ht="18.75" x14ac:dyDescent="0.3">
      <c r="A1392" s="17" t="s">
        <v>21</v>
      </c>
      <c r="B1392" s="15"/>
      <c r="C1392" s="15"/>
      <c r="D1392" s="15"/>
      <c r="E1392" s="15"/>
      <c r="F1392" s="15"/>
      <c r="G1392" s="15"/>
      <c r="H1392" s="15"/>
      <c r="I1392" s="14"/>
    </row>
    <row r="1393" spans="1:9" ht="18.75" x14ac:dyDescent="0.3">
      <c r="A1393" s="17"/>
      <c r="B1393" s="54" t="s">
        <v>72</v>
      </c>
      <c r="C1393" s="33">
        <v>3</v>
      </c>
      <c r="D1393" s="33">
        <v>3</v>
      </c>
      <c r="E1393" s="33">
        <v>0.3</v>
      </c>
      <c r="F1393" s="33">
        <f>F1381+8</f>
        <v>43</v>
      </c>
      <c r="G1393" s="33">
        <f>F1393*15</f>
        <v>645</v>
      </c>
      <c r="H1393" s="33">
        <v>0</v>
      </c>
      <c r="I1393" s="53">
        <f>G1393*H1393</f>
        <v>0</v>
      </c>
    </row>
    <row r="1394" spans="1:9" ht="19.5" thickBot="1" x14ac:dyDescent="0.35">
      <c r="A1394" s="32"/>
      <c r="B1394" s="55" t="s">
        <v>71</v>
      </c>
      <c r="C1394" s="29">
        <v>4</v>
      </c>
      <c r="D1394" s="29">
        <v>4</v>
      </c>
      <c r="E1394" s="47">
        <v>0.65</v>
      </c>
      <c r="F1394" s="33">
        <f>F1382+8</f>
        <v>53</v>
      </c>
      <c r="G1394" s="33">
        <f>F1394*15</f>
        <v>795</v>
      </c>
      <c r="H1394" s="33">
        <v>0</v>
      </c>
      <c r="I1394" s="53">
        <f>G1394*H1394</f>
        <v>0</v>
      </c>
    </row>
    <row r="1395" spans="1:9" ht="18.75" x14ac:dyDescent="0.3">
      <c r="A1395" s="22" t="s">
        <v>398</v>
      </c>
      <c r="B1395" s="19"/>
      <c r="C1395" s="19"/>
      <c r="D1395" s="19"/>
      <c r="E1395" s="19"/>
      <c r="F1395" s="19"/>
      <c r="G1395" s="19"/>
      <c r="H1395" s="19"/>
      <c r="I1395" s="18"/>
    </row>
    <row r="1396" spans="1:9" ht="18.75" x14ac:dyDescent="0.3">
      <c r="A1396" s="17" t="s">
        <v>24</v>
      </c>
      <c r="B1396" s="15"/>
      <c r="C1396" s="15"/>
      <c r="D1396" s="15"/>
      <c r="E1396" s="15"/>
      <c r="F1396" s="15"/>
      <c r="G1396" s="15"/>
      <c r="H1396" s="15"/>
      <c r="I1396" s="14"/>
    </row>
    <row r="1397" spans="1:9" ht="18.75" x14ac:dyDescent="0.3">
      <c r="A1397" s="17"/>
      <c r="B1397" s="54" t="s">
        <v>70</v>
      </c>
      <c r="C1397" s="33">
        <v>3</v>
      </c>
      <c r="D1397" s="33">
        <v>3</v>
      </c>
      <c r="E1397" s="33">
        <v>0.3</v>
      </c>
      <c r="F1397" s="33">
        <f>F1393</f>
        <v>43</v>
      </c>
      <c r="G1397" s="33">
        <f>F1397*15</f>
        <v>645</v>
      </c>
      <c r="H1397" s="33">
        <v>0</v>
      </c>
      <c r="I1397" s="53">
        <f>G1397*H1397</f>
        <v>0</v>
      </c>
    </row>
    <row r="1398" spans="1:9" ht="19.5" thickBot="1" x14ac:dyDescent="0.35">
      <c r="A1398" s="32"/>
      <c r="B1398" s="55" t="s">
        <v>69</v>
      </c>
      <c r="C1398" s="29">
        <v>4</v>
      </c>
      <c r="D1398" s="29">
        <v>4</v>
      </c>
      <c r="E1398" s="47">
        <v>0.65</v>
      </c>
      <c r="F1398" s="33">
        <f>F1394</f>
        <v>53</v>
      </c>
      <c r="G1398" s="33">
        <f>F1398*15</f>
        <v>795</v>
      </c>
      <c r="H1398" s="33">
        <v>0</v>
      </c>
      <c r="I1398" s="53">
        <f>G1398*H1398</f>
        <v>0</v>
      </c>
    </row>
    <row r="1399" spans="1:9" ht="18.75" x14ac:dyDescent="0.3">
      <c r="A1399" s="45" t="s">
        <v>1116</v>
      </c>
      <c r="B1399" s="21"/>
      <c r="C1399" s="19"/>
      <c r="D1399" s="19"/>
      <c r="E1399" s="19"/>
      <c r="F1399" s="19"/>
      <c r="G1399" s="19"/>
      <c r="H1399" s="19"/>
      <c r="I1399" s="18"/>
    </row>
    <row r="1400" spans="1:9" ht="18.75" x14ac:dyDescent="0.3">
      <c r="A1400" s="44" t="s">
        <v>24</v>
      </c>
      <c r="B1400" s="16"/>
      <c r="C1400" s="15"/>
      <c r="D1400" s="15"/>
      <c r="E1400" s="15"/>
      <c r="F1400" s="15"/>
      <c r="G1400" s="15"/>
      <c r="H1400" s="15"/>
      <c r="I1400" s="14"/>
    </row>
    <row r="1401" spans="1:9" ht="18.75" x14ac:dyDescent="0.3">
      <c r="A1401" s="44"/>
      <c r="B1401" s="56" t="s">
        <v>68</v>
      </c>
      <c r="C1401" s="33">
        <v>3</v>
      </c>
      <c r="D1401" s="33">
        <v>3</v>
      </c>
      <c r="E1401" s="33">
        <v>0.3</v>
      </c>
      <c r="F1401" s="33">
        <f>F1381+2</f>
        <v>37</v>
      </c>
      <c r="G1401" s="33">
        <f>F1401*15</f>
        <v>555</v>
      </c>
      <c r="H1401" s="33">
        <v>0</v>
      </c>
      <c r="I1401" s="53">
        <f>G1401*H1401</f>
        <v>0</v>
      </c>
    </row>
    <row r="1402" spans="1:9" ht="18.75" x14ac:dyDescent="0.3">
      <c r="A1402" s="44"/>
      <c r="B1402" s="48" t="s">
        <v>67</v>
      </c>
      <c r="C1402" s="47">
        <v>4</v>
      </c>
      <c r="D1402" s="47">
        <v>4</v>
      </c>
      <c r="E1402" s="47">
        <v>0.65</v>
      </c>
      <c r="F1402" s="33">
        <f>F1382+2</f>
        <v>47</v>
      </c>
      <c r="G1402" s="47">
        <f>F1402*15</f>
        <v>705</v>
      </c>
      <c r="H1402" s="47">
        <v>0</v>
      </c>
      <c r="I1402" s="46">
        <f>G1402*H1402</f>
        <v>0</v>
      </c>
    </row>
    <row r="1403" spans="1:9" ht="19.5" thickBot="1" x14ac:dyDescent="0.35">
      <c r="A1403" s="44"/>
      <c r="B1403" s="42" t="s">
        <v>1126</v>
      </c>
      <c r="C1403" s="29">
        <v>5</v>
      </c>
      <c r="D1403" s="29">
        <v>5</v>
      </c>
      <c r="E1403" s="29">
        <v>1</v>
      </c>
      <c r="F1403" s="29">
        <f>F1383+2</f>
        <v>57</v>
      </c>
      <c r="G1403" s="29">
        <f>F1403*15</f>
        <v>855</v>
      </c>
      <c r="H1403" s="29">
        <v>0</v>
      </c>
      <c r="I1403" s="41">
        <f>G1403*H1403</f>
        <v>0</v>
      </c>
    </row>
    <row r="1404" spans="1:9" ht="18.75" x14ac:dyDescent="0.3">
      <c r="A1404" s="45" t="s">
        <v>1116</v>
      </c>
      <c r="B1404" s="16"/>
      <c r="C1404" s="15"/>
      <c r="D1404" s="15"/>
      <c r="E1404" s="15"/>
      <c r="F1404" s="15"/>
      <c r="G1404" s="15"/>
      <c r="H1404" s="15"/>
      <c r="I1404" s="14"/>
    </row>
    <row r="1405" spans="1:9" ht="18.75" x14ac:dyDescent="0.3">
      <c r="A1405" s="44" t="s">
        <v>21</v>
      </c>
      <c r="B1405" s="16"/>
      <c r="C1405" s="15"/>
      <c r="D1405" s="15"/>
      <c r="E1405" s="15"/>
      <c r="F1405" s="15"/>
      <c r="G1405" s="15"/>
      <c r="H1405" s="15"/>
      <c r="I1405" s="14"/>
    </row>
    <row r="1406" spans="1:9" ht="18.75" x14ac:dyDescent="0.3">
      <c r="A1406" s="44"/>
      <c r="B1406" s="56" t="s">
        <v>66</v>
      </c>
      <c r="C1406" s="33">
        <v>3</v>
      </c>
      <c r="D1406" s="33">
        <v>3</v>
      </c>
      <c r="E1406" s="33">
        <v>0.3</v>
      </c>
      <c r="F1406" s="33">
        <f>F1401</f>
        <v>37</v>
      </c>
      <c r="G1406" s="33">
        <f>F1406*15</f>
        <v>555</v>
      </c>
      <c r="H1406" s="33">
        <v>0</v>
      </c>
      <c r="I1406" s="53">
        <f>G1406*H1406</f>
        <v>0</v>
      </c>
    </row>
    <row r="1407" spans="1:9" ht="18.75" x14ac:dyDescent="0.3">
      <c r="A1407" s="44"/>
      <c r="B1407" s="48" t="s">
        <v>65</v>
      </c>
      <c r="C1407" s="47">
        <v>4</v>
      </c>
      <c r="D1407" s="47">
        <v>4</v>
      </c>
      <c r="E1407" s="47">
        <v>0.65</v>
      </c>
      <c r="F1407" s="47">
        <f>F1402</f>
        <v>47</v>
      </c>
      <c r="G1407" s="47">
        <f>F1407*15</f>
        <v>705</v>
      </c>
      <c r="H1407" s="47">
        <v>0</v>
      </c>
      <c r="I1407" s="46">
        <f>G1407*H1407</f>
        <v>0</v>
      </c>
    </row>
    <row r="1408" spans="1:9" ht="19.5" thickBot="1" x14ac:dyDescent="0.35">
      <c r="A1408" s="44"/>
      <c r="B1408" s="42" t="s">
        <v>1127</v>
      </c>
      <c r="C1408" s="29">
        <v>5</v>
      </c>
      <c r="D1408" s="29">
        <v>5</v>
      </c>
      <c r="E1408" s="29">
        <v>1</v>
      </c>
      <c r="F1408" s="29">
        <f>F1403</f>
        <v>57</v>
      </c>
      <c r="G1408" s="29">
        <f>F1408*15</f>
        <v>855</v>
      </c>
      <c r="H1408" s="29">
        <v>0</v>
      </c>
      <c r="I1408" s="41">
        <f>G1408*H1408</f>
        <v>0</v>
      </c>
    </row>
    <row r="1409" spans="1:9" ht="18.75" x14ac:dyDescent="0.3">
      <c r="A1409" s="45" t="s">
        <v>1116</v>
      </c>
      <c r="B1409" s="16"/>
      <c r="C1409" s="15"/>
      <c r="D1409" s="15"/>
      <c r="E1409" s="15"/>
      <c r="F1409" s="15"/>
      <c r="G1409" s="15"/>
      <c r="H1409" s="15"/>
      <c r="I1409" s="14"/>
    </row>
    <row r="1410" spans="1:9" ht="18.75" x14ac:dyDescent="0.3">
      <c r="A1410" s="44" t="s">
        <v>17</v>
      </c>
      <c r="B1410" s="16"/>
      <c r="C1410" s="15"/>
      <c r="D1410" s="15"/>
      <c r="E1410" s="15"/>
      <c r="F1410" s="15"/>
      <c r="G1410" s="15"/>
      <c r="H1410" s="15"/>
      <c r="I1410" s="14"/>
    </row>
    <row r="1411" spans="1:9" ht="18.75" x14ac:dyDescent="0.3">
      <c r="A1411" s="44"/>
      <c r="B1411" s="56" t="s">
        <v>64</v>
      </c>
      <c r="C1411" s="33">
        <v>3</v>
      </c>
      <c r="D1411" s="33">
        <v>3</v>
      </c>
      <c r="E1411" s="33">
        <v>0.3</v>
      </c>
      <c r="F1411" s="33">
        <f>F1401</f>
        <v>37</v>
      </c>
      <c r="G1411" s="33">
        <f>F1411*15</f>
        <v>555</v>
      </c>
      <c r="H1411" s="33">
        <v>0</v>
      </c>
      <c r="I1411" s="53">
        <f>G1411*H1411</f>
        <v>0</v>
      </c>
    </row>
    <row r="1412" spans="1:9" ht="18.75" x14ac:dyDescent="0.3">
      <c r="A1412" s="44"/>
      <c r="B1412" s="48" t="s">
        <v>63</v>
      </c>
      <c r="C1412" s="47">
        <v>4</v>
      </c>
      <c r="D1412" s="47">
        <v>4</v>
      </c>
      <c r="E1412" s="47">
        <v>0.65</v>
      </c>
      <c r="F1412" s="47">
        <f>F1402</f>
        <v>47</v>
      </c>
      <c r="G1412" s="47">
        <f>F1412*15</f>
        <v>705</v>
      </c>
      <c r="H1412" s="47">
        <v>0</v>
      </c>
      <c r="I1412" s="46">
        <f>G1412*H1412</f>
        <v>0</v>
      </c>
    </row>
    <row r="1413" spans="1:9" ht="19.5" thickBot="1" x14ac:dyDescent="0.35">
      <c r="A1413" s="44"/>
      <c r="B1413" s="42" t="s">
        <v>1128</v>
      </c>
      <c r="C1413" s="29">
        <v>5</v>
      </c>
      <c r="D1413" s="29">
        <v>5</v>
      </c>
      <c r="E1413" s="29">
        <v>1</v>
      </c>
      <c r="F1413" s="29">
        <f>F1403</f>
        <v>57</v>
      </c>
      <c r="G1413" s="29">
        <f>F1413*15</f>
        <v>855</v>
      </c>
      <c r="H1413" s="29">
        <v>0</v>
      </c>
      <c r="I1413" s="41">
        <f>G1413*H1413</f>
        <v>0</v>
      </c>
    </row>
    <row r="1414" spans="1:9" ht="18.75" x14ac:dyDescent="0.3">
      <c r="A1414" s="22" t="s">
        <v>387</v>
      </c>
      <c r="B1414" s="15"/>
      <c r="C1414" s="15"/>
      <c r="D1414" s="15"/>
      <c r="E1414" s="15"/>
      <c r="F1414" s="15"/>
      <c r="G1414" s="15"/>
      <c r="H1414" s="15"/>
      <c r="I1414" s="14"/>
    </row>
    <row r="1415" spans="1:9" ht="18.75" x14ac:dyDescent="0.3">
      <c r="A1415" s="17" t="s">
        <v>24</v>
      </c>
      <c r="B1415" s="15"/>
      <c r="C1415" s="15"/>
      <c r="D1415" s="15"/>
      <c r="E1415" s="15"/>
      <c r="F1415" s="15"/>
      <c r="G1415" s="15"/>
      <c r="H1415" s="15"/>
      <c r="I1415" s="14"/>
    </row>
    <row r="1416" spans="1:9" ht="18.75" x14ac:dyDescent="0.3">
      <c r="A1416" s="17"/>
      <c r="B1416" s="54" t="s">
        <v>62</v>
      </c>
      <c r="C1416" s="33">
        <v>3</v>
      </c>
      <c r="D1416" s="33">
        <v>3</v>
      </c>
      <c r="E1416" s="33">
        <v>0.3</v>
      </c>
      <c r="F1416" s="33">
        <f>F1411+8</f>
        <v>45</v>
      </c>
      <c r="G1416" s="33">
        <f>F1416*15</f>
        <v>675</v>
      </c>
      <c r="H1416" s="33">
        <v>0</v>
      </c>
      <c r="I1416" s="53">
        <f>G1416*H1416</f>
        <v>0</v>
      </c>
    </row>
    <row r="1417" spans="1:9" ht="19.5" thickBot="1" x14ac:dyDescent="0.35">
      <c r="A1417" s="32"/>
      <c r="B1417" s="55" t="s">
        <v>61</v>
      </c>
      <c r="C1417" s="29">
        <v>4</v>
      </c>
      <c r="D1417" s="29">
        <v>4</v>
      </c>
      <c r="E1417" s="47">
        <v>0.65</v>
      </c>
      <c r="F1417" s="33">
        <f>F1413+8</f>
        <v>65</v>
      </c>
      <c r="G1417" s="29">
        <f>F1417*15</f>
        <v>975</v>
      </c>
      <c r="H1417" s="29">
        <v>0</v>
      </c>
      <c r="I1417" s="41">
        <f>G1417*H1417</f>
        <v>0</v>
      </c>
    </row>
    <row r="1418" spans="1:9" ht="18.75" x14ac:dyDescent="0.3">
      <c r="A1418" s="22" t="s">
        <v>387</v>
      </c>
      <c r="B1418" s="19"/>
      <c r="C1418" s="19"/>
      <c r="D1418" s="19"/>
      <c r="E1418" s="19"/>
      <c r="F1418" s="19"/>
      <c r="G1418" s="19"/>
      <c r="H1418" s="19"/>
      <c r="I1418" s="18"/>
    </row>
    <row r="1419" spans="1:9" ht="18.75" x14ac:dyDescent="0.3">
      <c r="A1419" s="17" t="s">
        <v>21</v>
      </c>
      <c r="B1419" s="15"/>
      <c r="C1419" s="15"/>
      <c r="D1419" s="15"/>
      <c r="E1419" s="15"/>
      <c r="F1419" s="15"/>
      <c r="G1419" s="15"/>
      <c r="H1419" s="15"/>
      <c r="I1419" s="14"/>
    </row>
    <row r="1420" spans="1:9" ht="18.75" x14ac:dyDescent="0.3">
      <c r="A1420" s="17"/>
      <c r="B1420" s="54" t="s">
        <v>60</v>
      </c>
      <c r="C1420" s="33">
        <v>3</v>
      </c>
      <c r="D1420" s="33">
        <v>3</v>
      </c>
      <c r="E1420" s="33">
        <v>0.3</v>
      </c>
      <c r="F1420" s="33">
        <f>F1416</f>
        <v>45</v>
      </c>
      <c r="G1420" s="33">
        <f>F1420*15</f>
        <v>675</v>
      </c>
      <c r="H1420" s="33">
        <v>0</v>
      </c>
      <c r="I1420" s="53">
        <f>G1420*H1420</f>
        <v>0</v>
      </c>
    </row>
    <row r="1421" spans="1:9" ht="19.5" thickBot="1" x14ac:dyDescent="0.35">
      <c r="A1421" s="32"/>
      <c r="B1421" s="55" t="s">
        <v>59</v>
      </c>
      <c r="C1421" s="29">
        <v>4</v>
      </c>
      <c r="D1421" s="29">
        <v>4</v>
      </c>
      <c r="E1421" s="47">
        <v>0.65</v>
      </c>
      <c r="F1421" s="33">
        <f>F1417</f>
        <v>65</v>
      </c>
      <c r="G1421" s="29">
        <f>F1421*15</f>
        <v>975</v>
      </c>
      <c r="H1421" s="29">
        <v>0</v>
      </c>
      <c r="I1421" s="41">
        <f>G1421*H1421</f>
        <v>0</v>
      </c>
    </row>
    <row r="1422" spans="1:9" ht="18.75" x14ac:dyDescent="0.3">
      <c r="A1422" s="22" t="s">
        <v>387</v>
      </c>
      <c r="B1422" s="19"/>
      <c r="C1422" s="19"/>
      <c r="D1422" s="19"/>
      <c r="E1422" s="19"/>
      <c r="F1422" s="19"/>
      <c r="G1422" s="19"/>
      <c r="H1422" s="19"/>
      <c r="I1422" s="18"/>
    </row>
    <row r="1423" spans="1:9" ht="18.75" x14ac:dyDescent="0.3">
      <c r="A1423" s="17" t="s">
        <v>17</v>
      </c>
      <c r="B1423" s="15"/>
      <c r="C1423" s="15"/>
      <c r="D1423" s="15"/>
      <c r="E1423" s="15"/>
      <c r="F1423" s="15"/>
      <c r="G1423" s="15"/>
      <c r="H1423" s="15"/>
      <c r="I1423" s="14"/>
    </row>
    <row r="1424" spans="1:9" ht="18.75" x14ac:dyDescent="0.3">
      <c r="A1424" s="17"/>
      <c r="B1424" s="54" t="s">
        <v>58</v>
      </c>
      <c r="C1424" s="33">
        <v>3</v>
      </c>
      <c r="D1424" s="33">
        <v>3</v>
      </c>
      <c r="E1424" s="33">
        <v>0.3</v>
      </c>
      <c r="F1424" s="33">
        <f>F1416</f>
        <v>45</v>
      </c>
      <c r="G1424" s="33">
        <f>F1424*15</f>
        <v>675</v>
      </c>
      <c r="H1424" s="33">
        <v>0</v>
      </c>
      <c r="I1424" s="53">
        <f>G1424*H1424</f>
        <v>0</v>
      </c>
    </row>
    <row r="1425" spans="1:9" ht="19.5" thickBot="1" x14ac:dyDescent="0.35">
      <c r="A1425" s="32"/>
      <c r="B1425" s="52" t="s">
        <v>57</v>
      </c>
      <c r="C1425" s="47">
        <v>4</v>
      </c>
      <c r="D1425" s="47">
        <v>4</v>
      </c>
      <c r="E1425" s="47">
        <v>0.65</v>
      </c>
      <c r="F1425" s="33">
        <f>F1417</f>
        <v>65</v>
      </c>
      <c r="G1425" s="47">
        <f>F1425*15</f>
        <v>975</v>
      </c>
      <c r="H1425" s="47">
        <v>0</v>
      </c>
      <c r="I1425" s="46">
        <f>G1425*H1425</f>
        <v>0</v>
      </c>
    </row>
    <row r="1426" spans="1:9" ht="19.5" thickBot="1" x14ac:dyDescent="0.35">
      <c r="A1426" s="59" t="s">
        <v>56</v>
      </c>
      <c r="B1426" s="21"/>
      <c r="C1426" s="19"/>
      <c r="D1426" s="19"/>
      <c r="E1426" s="19"/>
      <c r="F1426" s="19"/>
      <c r="G1426" s="19"/>
      <c r="H1426" s="19"/>
      <c r="I1426" s="18"/>
    </row>
    <row r="1427" spans="1:9" ht="18.75" x14ac:dyDescent="0.3">
      <c r="A1427" s="45" t="s">
        <v>1072</v>
      </c>
      <c r="B1427" s="16"/>
      <c r="C1427" s="15"/>
      <c r="D1427" s="15"/>
      <c r="E1427" s="15"/>
      <c r="F1427" s="15"/>
      <c r="G1427" s="15"/>
      <c r="H1427" s="15"/>
      <c r="I1427" s="14"/>
    </row>
    <row r="1428" spans="1:9" ht="18.75" x14ac:dyDescent="0.3">
      <c r="A1428" s="44" t="s">
        <v>21</v>
      </c>
      <c r="B1428" s="16"/>
      <c r="C1428" s="15"/>
      <c r="D1428" s="15"/>
      <c r="E1428" s="15"/>
      <c r="F1428" s="15"/>
      <c r="G1428" s="15"/>
      <c r="H1428" s="15"/>
      <c r="I1428" s="14"/>
    </row>
    <row r="1429" spans="1:9" ht="18.75" x14ac:dyDescent="0.3">
      <c r="A1429" s="44"/>
      <c r="B1429" s="56" t="s">
        <v>55</v>
      </c>
      <c r="C1429" s="33">
        <v>2</v>
      </c>
      <c r="D1429" s="33">
        <v>2</v>
      </c>
      <c r="E1429" s="33">
        <v>0.1</v>
      </c>
      <c r="F1429" s="33">
        <f>F1379</f>
        <v>27</v>
      </c>
      <c r="G1429" s="33">
        <f>F1429*15</f>
        <v>405</v>
      </c>
      <c r="H1429" s="33">
        <v>0</v>
      </c>
      <c r="I1429" s="53">
        <f>G1429*H1429</f>
        <v>0</v>
      </c>
    </row>
    <row r="1430" spans="1:9" ht="18.75" x14ac:dyDescent="0.3">
      <c r="A1430" s="44"/>
      <c r="B1430" s="57" t="s">
        <v>54</v>
      </c>
      <c r="C1430" s="37">
        <v>2.5</v>
      </c>
      <c r="D1430" s="37">
        <v>2.5</v>
      </c>
      <c r="E1430" s="37">
        <v>0.2</v>
      </c>
      <c r="F1430" s="33">
        <f>F1380</f>
        <v>30</v>
      </c>
      <c r="G1430" s="33">
        <f>F1430*15</f>
        <v>450</v>
      </c>
      <c r="H1430" s="33">
        <v>0</v>
      </c>
      <c r="I1430" s="53">
        <f>G1430*H1430</f>
        <v>0</v>
      </c>
    </row>
    <row r="1431" spans="1:9" ht="18.75" x14ac:dyDescent="0.3">
      <c r="A1431" s="44"/>
      <c r="B1431" s="56" t="s">
        <v>53</v>
      </c>
      <c r="C1431" s="33">
        <v>3</v>
      </c>
      <c r="D1431" s="33">
        <v>3</v>
      </c>
      <c r="E1431" s="33">
        <v>0.35</v>
      </c>
      <c r="F1431" s="33">
        <f>F1381</f>
        <v>35</v>
      </c>
      <c r="G1431" s="33">
        <f>F1431*15</f>
        <v>525</v>
      </c>
      <c r="H1431" s="33">
        <v>0</v>
      </c>
      <c r="I1431" s="53">
        <f>G1431*H1431</f>
        <v>0</v>
      </c>
    </row>
    <row r="1432" spans="1:9" ht="18.75" x14ac:dyDescent="0.3">
      <c r="A1432" s="44"/>
      <c r="B1432" s="48" t="s">
        <v>52</v>
      </c>
      <c r="C1432" s="47">
        <v>4</v>
      </c>
      <c r="D1432" s="47">
        <v>4</v>
      </c>
      <c r="E1432" s="47">
        <v>0.65</v>
      </c>
      <c r="F1432" s="47">
        <f>F1382</f>
        <v>45</v>
      </c>
      <c r="G1432" s="47">
        <f>F1432*15</f>
        <v>675</v>
      </c>
      <c r="H1432" s="47">
        <v>0</v>
      </c>
      <c r="I1432" s="46">
        <f>G1432*H1432</f>
        <v>0</v>
      </c>
    </row>
    <row r="1433" spans="1:9" ht="19.5" thickBot="1" x14ac:dyDescent="0.35">
      <c r="A1433" s="43"/>
      <c r="B1433" s="42" t="s">
        <v>1038</v>
      </c>
      <c r="C1433" s="29">
        <v>5</v>
      </c>
      <c r="D1433" s="29">
        <v>5</v>
      </c>
      <c r="E1433" s="29">
        <v>1.2</v>
      </c>
      <c r="F1433" s="29">
        <f>F1383</f>
        <v>55</v>
      </c>
      <c r="G1433" s="29">
        <f>F1433*15</f>
        <v>825</v>
      </c>
      <c r="H1433" s="29">
        <v>0</v>
      </c>
      <c r="I1433" s="41">
        <f>G1433*H1433</f>
        <v>0</v>
      </c>
    </row>
    <row r="1434" spans="1:9" ht="18.75" x14ac:dyDescent="0.3">
      <c r="A1434" s="45" t="s">
        <v>1072</v>
      </c>
      <c r="B1434" s="21"/>
      <c r="C1434" s="19"/>
      <c r="D1434" s="19"/>
      <c r="E1434" s="19"/>
      <c r="F1434" s="19"/>
      <c r="G1434" s="19"/>
      <c r="H1434" s="19"/>
      <c r="I1434" s="18"/>
    </row>
    <row r="1435" spans="1:9" ht="18.75" x14ac:dyDescent="0.3">
      <c r="A1435" s="44" t="s">
        <v>24</v>
      </c>
      <c r="B1435" s="16"/>
      <c r="C1435" s="15"/>
      <c r="D1435" s="15"/>
      <c r="E1435" s="15"/>
      <c r="F1435" s="15"/>
      <c r="G1435" s="15"/>
      <c r="H1435" s="15"/>
      <c r="I1435" s="14"/>
    </row>
    <row r="1436" spans="1:9" ht="18.75" x14ac:dyDescent="0.3">
      <c r="A1436" s="44"/>
      <c r="B1436" s="56" t="s">
        <v>50</v>
      </c>
      <c r="C1436" s="33">
        <v>2</v>
      </c>
      <c r="D1436" s="33">
        <v>2</v>
      </c>
      <c r="E1436" s="33">
        <v>0.1</v>
      </c>
      <c r="F1436" s="33">
        <f>F1429</f>
        <v>27</v>
      </c>
      <c r="G1436" s="33">
        <f>F1436*15</f>
        <v>405</v>
      </c>
      <c r="H1436" s="33">
        <v>0</v>
      </c>
      <c r="I1436" s="53">
        <f>G1436*H1436</f>
        <v>0</v>
      </c>
    </row>
    <row r="1437" spans="1:9" ht="18.75" x14ac:dyDescent="0.3">
      <c r="A1437" s="44"/>
      <c r="B1437" s="57" t="s">
        <v>49</v>
      </c>
      <c r="C1437" s="37">
        <v>2.5</v>
      </c>
      <c r="D1437" s="37">
        <v>2.5</v>
      </c>
      <c r="E1437" s="37">
        <v>0.2</v>
      </c>
      <c r="F1437" s="33">
        <f t="shared" ref="F1437:F1440" si="101">F1430</f>
        <v>30</v>
      </c>
      <c r="G1437" s="33">
        <f>F1437*15</f>
        <v>450</v>
      </c>
      <c r="H1437" s="33">
        <v>0</v>
      </c>
      <c r="I1437" s="53">
        <f>G1437*H1437</f>
        <v>0</v>
      </c>
    </row>
    <row r="1438" spans="1:9" ht="18.75" x14ac:dyDescent="0.3">
      <c r="A1438" s="44"/>
      <c r="B1438" s="56" t="s">
        <v>48</v>
      </c>
      <c r="C1438" s="33">
        <v>3</v>
      </c>
      <c r="D1438" s="33">
        <v>3</v>
      </c>
      <c r="E1438" s="33">
        <v>0.35</v>
      </c>
      <c r="F1438" s="33">
        <f t="shared" si="101"/>
        <v>35</v>
      </c>
      <c r="G1438" s="33">
        <f>F1438*15</f>
        <v>525</v>
      </c>
      <c r="H1438" s="33">
        <v>0</v>
      </c>
      <c r="I1438" s="53">
        <f>G1438*H1438</f>
        <v>0</v>
      </c>
    </row>
    <row r="1439" spans="1:9" ht="18.75" x14ac:dyDescent="0.3">
      <c r="A1439" s="44"/>
      <c r="B1439" s="48" t="s">
        <v>47</v>
      </c>
      <c r="C1439" s="47">
        <v>4</v>
      </c>
      <c r="D1439" s="47">
        <v>4</v>
      </c>
      <c r="E1439" s="47">
        <v>0.65</v>
      </c>
      <c r="F1439" s="33">
        <f t="shared" si="101"/>
        <v>45</v>
      </c>
      <c r="G1439" s="33">
        <f>F1439*15</f>
        <v>675</v>
      </c>
      <c r="H1439" s="33">
        <v>0</v>
      </c>
      <c r="I1439" s="53">
        <f>G1439*H1439</f>
        <v>0</v>
      </c>
    </row>
    <row r="1440" spans="1:9" ht="19.5" thickBot="1" x14ac:dyDescent="0.35">
      <c r="A1440" s="43"/>
      <c r="B1440" s="42" t="s">
        <v>1039</v>
      </c>
      <c r="C1440" s="29">
        <v>5</v>
      </c>
      <c r="D1440" s="29">
        <v>5</v>
      </c>
      <c r="E1440" s="29">
        <v>1.2</v>
      </c>
      <c r="F1440" s="29">
        <f t="shared" si="101"/>
        <v>55</v>
      </c>
      <c r="G1440" s="29">
        <f>F1440*15</f>
        <v>825</v>
      </c>
      <c r="H1440" s="29">
        <v>0</v>
      </c>
      <c r="I1440" s="41">
        <f>G1440*H1440</f>
        <v>0</v>
      </c>
    </row>
    <row r="1441" spans="1:9" ht="18.75" x14ac:dyDescent="0.3">
      <c r="A1441" s="22" t="s">
        <v>398</v>
      </c>
      <c r="B1441" s="15"/>
      <c r="C1441" s="15"/>
      <c r="D1441" s="15"/>
      <c r="E1441" s="15"/>
      <c r="F1441" s="15"/>
      <c r="G1441" s="15"/>
      <c r="H1441" s="15"/>
      <c r="I1441" s="14"/>
    </row>
    <row r="1442" spans="1:9" ht="18.75" x14ac:dyDescent="0.3">
      <c r="A1442" s="17" t="s">
        <v>21</v>
      </c>
      <c r="B1442" s="15"/>
      <c r="C1442" s="15"/>
      <c r="D1442" s="15"/>
      <c r="E1442" s="15"/>
      <c r="F1442" s="15"/>
      <c r="G1442" s="15"/>
      <c r="H1442" s="15"/>
      <c r="I1442" s="14"/>
    </row>
    <row r="1443" spans="1:9" ht="18.75" x14ac:dyDescent="0.3">
      <c r="A1443" s="17"/>
      <c r="B1443" s="54" t="s">
        <v>46</v>
      </c>
      <c r="C1443" s="33">
        <v>2.5</v>
      </c>
      <c r="D1443" s="33">
        <v>2.5</v>
      </c>
      <c r="E1443" s="33">
        <v>0.2</v>
      </c>
      <c r="F1443" s="33">
        <f>F1430+8</f>
        <v>38</v>
      </c>
      <c r="G1443" s="33">
        <f>F1443*15</f>
        <v>570</v>
      </c>
      <c r="H1443" s="33">
        <v>0</v>
      </c>
      <c r="I1443" s="53">
        <f>G1443*H1443</f>
        <v>0</v>
      </c>
    </row>
    <row r="1444" spans="1:9" ht="18.75" x14ac:dyDescent="0.3">
      <c r="A1444" s="17"/>
      <c r="B1444" s="54" t="s">
        <v>45</v>
      </c>
      <c r="C1444" s="33">
        <v>3</v>
      </c>
      <c r="D1444" s="33">
        <v>3</v>
      </c>
      <c r="E1444" s="33">
        <v>0.35</v>
      </c>
      <c r="F1444" s="33">
        <f>F1431+8</f>
        <v>43</v>
      </c>
      <c r="G1444" s="33">
        <f>F1444*15</f>
        <v>645</v>
      </c>
      <c r="H1444" s="33">
        <v>0</v>
      </c>
      <c r="I1444" s="53">
        <f>G1444*H1444</f>
        <v>0</v>
      </c>
    </row>
    <row r="1445" spans="1:9" ht="19.5" thickBot="1" x14ac:dyDescent="0.35">
      <c r="A1445" s="32"/>
      <c r="B1445" s="55" t="s">
        <v>44</v>
      </c>
      <c r="C1445" s="29">
        <v>4</v>
      </c>
      <c r="D1445" s="29">
        <v>4</v>
      </c>
      <c r="E1445" s="47">
        <v>0.65</v>
      </c>
      <c r="F1445" s="33">
        <f>F1432+8</f>
        <v>53</v>
      </c>
      <c r="G1445" s="33">
        <f>F1445*15</f>
        <v>795</v>
      </c>
      <c r="H1445" s="33">
        <v>0</v>
      </c>
      <c r="I1445" s="53">
        <f>G1445*H1445</f>
        <v>0</v>
      </c>
    </row>
    <row r="1446" spans="1:9" ht="18.75" x14ac:dyDescent="0.3">
      <c r="A1446" s="22" t="s">
        <v>398</v>
      </c>
      <c r="B1446" s="19"/>
      <c r="C1446" s="19"/>
      <c r="D1446" s="19"/>
      <c r="E1446" s="19"/>
      <c r="F1446" s="19"/>
      <c r="G1446" s="19"/>
      <c r="H1446" s="19"/>
      <c r="I1446" s="18"/>
    </row>
    <row r="1447" spans="1:9" ht="18.75" x14ac:dyDescent="0.3">
      <c r="A1447" s="17" t="s">
        <v>24</v>
      </c>
      <c r="B1447" s="15"/>
      <c r="C1447" s="15"/>
      <c r="D1447" s="15"/>
      <c r="E1447" s="15"/>
      <c r="F1447" s="15"/>
      <c r="G1447" s="15"/>
      <c r="H1447" s="15"/>
      <c r="I1447" s="14"/>
    </row>
    <row r="1448" spans="1:9" ht="18.75" x14ac:dyDescent="0.3">
      <c r="A1448" s="17"/>
      <c r="B1448" s="54" t="s">
        <v>42</v>
      </c>
      <c r="C1448" s="33">
        <v>2.5</v>
      </c>
      <c r="D1448" s="33">
        <v>2.5</v>
      </c>
      <c r="E1448" s="33">
        <v>0.2</v>
      </c>
      <c r="F1448" s="33">
        <f>F1443</f>
        <v>38</v>
      </c>
      <c r="G1448" s="33">
        <f>F1448*15</f>
        <v>570</v>
      </c>
      <c r="H1448" s="33">
        <v>0</v>
      </c>
      <c r="I1448" s="53">
        <f>G1448*H1448</f>
        <v>0</v>
      </c>
    </row>
    <row r="1449" spans="1:9" ht="18.75" x14ac:dyDescent="0.3">
      <c r="A1449" s="17"/>
      <c r="B1449" s="54" t="s">
        <v>41</v>
      </c>
      <c r="C1449" s="33">
        <v>3</v>
      </c>
      <c r="D1449" s="33">
        <v>3</v>
      </c>
      <c r="E1449" s="33">
        <v>0.35</v>
      </c>
      <c r="F1449" s="33">
        <f>F1444</f>
        <v>43</v>
      </c>
      <c r="G1449" s="33">
        <f>F1449*15</f>
        <v>645</v>
      </c>
      <c r="H1449" s="33">
        <v>0</v>
      </c>
      <c r="I1449" s="53">
        <f>G1449*H1449</f>
        <v>0</v>
      </c>
    </row>
    <row r="1450" spans="1:9" ht="19.5" thickBot="1" x14ac:dyDescent="0.35">
      <c r="A1450" s="32"/>
      <c r="B1450" s="55" t="s">
        <v>40</v>
      </c>
      <c r="C1450" s="29">
        <v>4</v>
      </c>
      <c r="D1450" s="29">
        <v>4</v>
      </c>
      <c r="E1450" s="47">
        <v>0.65</v>
      </c>
      <c r="F1450" s="33">
        <f>F1445</f>
        <v>53</v>
      </c>
      <c r="G1450" s="33">
        <f>F1450*15</f>
        <v>795</v>
      </c>
      <c r="H1450" s="33">
        <v>0</v>
      </c>
      <c r="I1450" s="53">
        <f>G1450*H1450</f>
        <v>0</v>
      </c>
    </row>
    <row r="1451" spans="1:9" ht="18.75" x14ac:dyDescent="0.3">
      <c r="A1451" s="45" t="s">
        <v>1073</v>
      </c>
      <c r="B1451" s="21"/>
      <c r="C1451" s="19"/>
      <c r="D1451" s="19"/>
      <c r="E1451" s="19"/>
      <c r="F1451" s="19"/>
      <c r="G1451" s="19"/>
      <c r="H1451" s="19"/>
      <c r="I1451" s="18"/>
    </row>
    <row r="1452" spans="1:9" ht="18.75" x14ac:dyDescent="0.3">
      <c r="A1452" s="44" t="s">
        <v>17</v>
      </c>
      <c r="B1452" s="16"/>
      <c r="C1452" s="15"/>
      <c r="D1452" s="15"/>
      <c r="E1452" s="15"/>
      <c r="F1452" s="15"/>
      <c r="G1452" s="15"/>
      <c r="H1452" s="15"/>
      <c r="I1452" s="14"/>
    </row>
    <row r="1453" spans="1:9" ht="18.75" x14ac:dyDescent="0.3">
      <c r="A1453" s="44"/>
      <c r="B1453" s="56" t="s">
        <v>39</v>
      </c>
      <c r="C1453" s="33">
        <v>3</v>
      </c>
      <c r="D1453" s="33">
        <v>3</v>
      </c>
      <c r="E1453" s="33">
        <v>0.34</v>
      </c>
      <c r="F1453" s="33">
        <f>F1431+3</f>
        <v>38</v>
      </c>
      <c r="G1453" s="33">
        <f>F1453*15</f>
        <v>570</v>
      </c>
      <c r="H1453" s="33">
        <v>0</v>
      </c>
      <c r="I1453" s="53">
        <f>G1453*H1453</f>
        <v>0</v>
      </c>
    </row>
    <row r="1454" spans="1:9" ht="18.75" x14ac:dyDescent="0.3">
      <c r="A1454" s="44"/>
      <c r="B1454" s="48" t="s">
        <v>38</v>
      </c>
      <c r="C1454" s="47">
        <v>4</v>
      </c>
      <c r="D1454" s="47">
        <v>4</v>
      </c>
      <c r="E1454" s="47">
        <v>0.65</v>
      </c>
      <c r="F1454" s="47">
        <f>F1432+4</f>
        <v>49</v>
      </c>
      <c r="G1454" s="47">
        <f>F1454*15</f>
        <v>735</v>
      </c>
      <c r="H1454" s="47">
        <v>0</v>
      </c>
      <c r="I1454" s="46">
        <f>G1454*H1454</f>
        <v>0</v>
      </c>
    </row>
    <row r="1455" spans="1:9" ht="19.5" thickBot="1" x14ac:dyDescent="0.35">
      <c r="A1455" s="43"/>
      <c r="B1455" s="42" t="s">
        <v>1040</v>
      </c>
      <c r="C1455" s="29">
        <v>5</v>
      </c>
      <c r="D1455" s="29">
        <v>5</v>
      </c>
      <c r="E1455" s="29">
        <v>1.2</v>
      </c>
      <c r="F1455" s="29">
        <f>F1433+4</f>
        <v>59</v>
      </c>
      <c r="G1455" s="29">
        <f>F1455*15</f>
        <v>885</v>
      </c>
      <c r="H1455" s="29">
        <v>0</v>
      </c>
      <c r="I1455" s="41">
        <f>G1455*H1455</f>
        <v>0</v>
      </c>
    </row>
    <row r="1456" spans="1:9" ht="18.75" x14ac:dyDescent="0.3">
      <c r="A1456" s="22" t="s">
        <v>1117</v>
      </c>
      <c r="B1456" s="15"/>
      <c r="C1456" s="15"/>
      <c r="D1456" s="15"/>
      <c r="E1456" s="15"/>
      <c r="F1456" s="15"/>
      <c r="G1456" s="15"/>
      <c r="H1456" s="15"/>
      <c r="I1456" s="14"/>
    </row>
    <row r="1457" spans="1:9" ht="18.75" x14ac:dyDescent="0.3">
      <c r="A1457" s="17" t="s">
        <v>17</v>
      </c>
      <c r="B1457" s="15"/>
      <c r="C1457" s="15"/>
      <c r="D1457" s="15"/>
      <c r="E1457" s="15"/>
      <c r="F1457" s="15"/>
      <c r="G1457" s="15"/>
      <c r="H1457" s="15"/>
      <c r="I1457" s="14"/>
    </row>
    <row r="1458" spans="1:9" ht="18.75" x14ac:dyDescent="0.3">
      <c r="A1458" s="17"/>
      <c r="B1458" s="54" t="s">
        <v>36</v>
      </c>
      <c r="C1458" s="33">
        <v>3</v>
      </c>
      <c r="D1458" s="33">
        <v>3</v>
      </c>
      <c r="E1458" s="33">
        <v>0.35</v>
      </c>
      <c r="F1458" s="33">
        <f>F1453+8</f>
        <v>46</v>
      </c>
      <c r="G1458" s="33">
        <f>F1458*15</f>
        <v>690</v>
      </c>
      <c r="H1458" s="33">
        <v>0</v>
      </c>
      <c r="I1458" s="53">
        <f>G1458*H1458</f>
        <v>0</v>
      </c>
    </row>
    <row r="1459" spans="1:9" ht="19.5" thickBot="1" x14ac:dyDescent="0.35">
      <c r="A1459" s="32"/>
      <c r="B1459" s="52" t="s">
        <v>35</v>
      </c>
      <c r="C1459" s="47">
        <v>4</v>
      </c>
      <c r="D1459" s="47">
        <v>4</v>
      </c>
      <c r="E1459" s="47">
        <v>0.65</v>
      </c>
      <c r="F1459" s="47">
        <f>F1454+8</f>
        <v>57</v>
      </c>
      <c r="G1459" s="47">
        <f>F1459*15</f>
        <v>855</v>
      </c>
      <c r="H1459" s="47">
        <v>0</v>
      </c>
      <c r="I1459" s="46">
        <f>G1459*H1459</f>
        <v>0</v>
      </c>
    </row>
    <row r="1460" spans="1:9" ht="18.75" x14ac:dyDescent="0.3">
      <c r="A1460" s="45" t="s">
        <v>1112</v>
      </c>
      <c r="B1460" s="21"/>
      <c r="C1460" s="19"/>
      <c r="D1460" s="19"/>
      <c r="E1460" s="19"/>
      <c r="F1460" s="19"/>
      <c r="G1460" s="19"/>
      <c r="H1460" s="19"/>
      <c r="I1460" s="18"/>
    </row>
    <row r="1461" spans="1:9" ht="18.75" x14ac:dyDescent="0.3">
      <c r="A1461" s="44" t="s">
        <v>34</v>
      </c>
      <c r="B1461" s="16"/>
      <c r="C1461" s="15"/>
      <c r="D1461" s="15"/>
      <c r="E1461" s="15"/>
      <c r="F1461" s="15"/>
      <c r="G1461" s="15"/>
      <c r="H1461" s="15"/>
      <c r="I1461" s="14"/>
    </row>
    <row r="1462" spans="1:9" ht="18.75" x14ac:dyDescent="0.3">
      <c r="A1462" s="44"/>
      <c r="B1462" s="56" t="s">
        <v>33</v>
      </c>
      <c r="C1462" s="33">
        <v>3</v>
      </c>
      <c r="D1462" s="33">
        <v>3</v>
      </c>
      <c r="E1462" s="33">
        <v>0.35</v>
      </c>
      <c r="F1462" s="33">
        <f>F1453</f>
        <v>38</v>
      </c>
      <c r="G1462" s="33">
        <f>F1462*15</f>
        <v>570</v>
      </c>
      <c r="H1462" s="33">
        <v>0</v>
      </c>
      <c r="I1462" s="53">
        <f>G1462*H1462</f>
        <v>0</v>
      </c>
    </row>
    <row r="1463" spans="1:9" ht="18.75" x14ac:dyDescent="0.3">
      <c r="A1463" s="44"/>
      <c r="B1463" s="48" t="s">
        <v>32</v>
      </c>
      <c r="C1463" s="47">
        <v>4</v>
      </c>
      <c r="D1463" s="47">
        <v>4</v>
      </c>
      <c r="E1463" s="47">
        <v>0.65</v>
      </c>
      <c r="F1463" s="47">
        <f>F1454</f>
        <v>49</v>
      </c>
      <c r="G1463" s="47">
        <f>F1463*15</f>
        <v>735</v>
      </c>
      <c r="H1463" s="47">
        <v>0</v>
      </c>
      <c r="I1463" s="46">
        <f>G1463*H1463</f>
        <v>0</v>
      </c>
    </row>
    <row r="1464" spans="1:9" ht="19.5" thickBot="1" x14ac:dyDescent="0.35">
      <c r="A1464" s="43"/>
      <c r="B1464" s="42" t="s">
        <v>1041</v>
      </c>
      <c r="C1464" s="29">
        <v>5</v>
      </c>
      <c r="D1464" s="29">
        <v>5</v>
      </c>
      <c r="E1464" s="29">
        <v>1.2</v>
      </c>
      <c r="F1464" s="29">
        <f>F1455</f>
        <v>59</v>
      </c>
      <c r="G1464" s="29">
        <f>F1464*15</f>
        <v>885</v>
      </c>
      <c r="H1464" s="29">
        <v>0</v>
      </c>
      <c r="I1464" s="41">
        <f>G1464*H1464</f>
        <v>0</v>
      </c>
    </row>
    <row r="1465" spans="1:9" ht="18.75" x14ac:dyDescent="0.3">
      <c r="A1465" s="22" t="s">
        <v>1114</v>
      </c>
      <c r="B1465" s="15"/>
      <c r="C1465" s="15"/>
      <c r="D1465" s="15"/>
      <c r="E1465" s="15"/>
      <c r="F1465" s="15"/>
      <c r="G1465" s="15"/>
      <c r="H1465" s="15"/>
      <c r="I1465" s="14"/>
    </row>
    <row r="1466" spans="1:9" ht="18.75" x14ac:dyDescent="0.3">
      <c r="A1466" s="17" t="s">
        <v>24</v>
      </c>
      <c r="B1466" s="15"/>
      <c r="C1466" s="15"/>
      <c r="D1466" s="15"/>
      <c r="E1466" s="15"/>
      <c r="F1466" s="15"/>
      <c r="G1466" s="15"/>
      <c r="H1466" s="15"/>
      <c r="I1466" s="14"/>
    </row>
    <row r="1467" spans="1:9" ht="18.75" x14ac:dyDescent="0.3">
      <c r="A1467" s="17"/>
      <c r="B1467" s="54" t="s">
        <v>31</v>
      </c>
      <c r="C1467" s="33">
        <v>3</v>
      </c>
      <c r="D1467" s="33">
        <v>3</v>
      </c>
      <c r="E1467" s="33">
        <v>0.35</v>
      </c>
      <c r="F1467" s="33">
        <f>F1431+2</f>
        <v>37</v>
      </c>
      <c r="G1467" s="33">
        <f>F1467*15</f>
        <v>555</v>
      </c>
      <c r="H1467" s="33">
        <v>0</v>
      </c>
      <c r="I1467" s="53">
        <f>G1467*H1467</f>
        <v>0</v>
      </c>
    </row>
    <row r="1468" spans="1:9" ht="19.5" thickBot="1" x14ac:dyDescent="0.35">
      <c r="A1468" s="32"/>
      <c r="B1468" s="52" t="s">
        <v>30</v>
      </c>
      <c r="C1468" s="47">
        <v>4</v>
      </c>
      <c r="D1468" s="47">
        <v>4</v>
      </c>
      <c r="E1468" s="47">
        <v>0.65</v>
      </c>
      <c r="F1468" s="47">
        <f>F1432+2</f>
        <v>47</v>
      </c>
      <c r="G1468" s="47">
        <f>F1468*15</f>
        <v>705</v>
      </c>
      <c r="H1468" s="47">
        <v>0</v>
      </c>
      <c r="I1468" s="46">
        <f>G1468*H1468</f>
        <v>0</v>
      </c>
    </row>
    <row r="1469" spans="1:9" ht="18.75" x14ac:dyDescent="0.3">
      <c r="A1469" s="22" t="s">
        <v>1114</v>
      </c>
      <c r="B1469" s="21"/>
      <c r="C1469" s="19"/>
      <c r="D1469" s="19"/>
      <c r="E1469" s="19"/>
      <c r="F1469" s="19"/>
      <c r="G1469" s="19"/>
      <c r="H1469" s="19"/>
      <c r="I1469" s="18"/>
    </row>
    <row r="1470" spans="1:9" ht="18.75" x14ac:dyDescent="0.3">
      <c r="A1470" s="17" t="s">
        <v>21</v>
      </c>
      <c r="B1470" s="16"/>
      <c r="C1470" s="15"/>
      <c r="D1470" s="15"/>
      <c r="E1470" s="15"/>
      <c r="F1470" s="15"/>
      <c r="G1470" s="15"/>
      <c r="H1470" s="15"/>
      <c r="I1470" s="14"/>
    </row>
    <row r="1471" spans="1:9" ht="18.75" x14ac:dyDescent="0.3">
      <c r="A1471" s="17"/>
      <c r="B1471" s="56" t="s">
        <v>29</v>
      </c>
      <c r="C1471" s="33">
        <v>3</v>
      </c>
      <c r="D1471" s="33">
        <v>3</v>
      </c>
      <c r="E1471" s="33">
        <v>0.35</v>
      </c>
      <c r="F1471" s="33">
        <f>F1467</f>
        <v>37</v>
      </c>
      <c r="G1471" s="33">
        <f>F1471*15</f>
        <v>555</v>
      </c>
      <c r="H1471" s="33">
        <v>0</v>
      </c>
      <c r="I1471" s="53">
        <f>G1471*H1471</f>
        <v>0</v>
      </c>
    </row>
    <row r="1472" spans="1:9" ht="19.5" thickBot="1" x14ac:dyDescent="0.35">
      <c r="A1472" s="32"/>
      <c r="B1472" s="42" t="s">
        <v>28</v>
      </c>
      <c r="C1472" s="29">
        <v>4</v>
      </c>
      <c r="D1472" s="29">
        <v>4</v>
      </c>
      <c r="E1472" s="29">
        <v>0.65</v>
      </c>
      <c r="F1472" s="29">
        <f>F1468</f>
        <v>47</v>
      </c>
      <c r="G1472" s="29">
        <f>F1472*15</f>
        <v>705</v>
      </c>
      <c r="H1472" s="29">
        <v>0</v>
      </c>
      <c r="I1472" s="41">
        <f>G1472*H1472</f>
        <v>0</v>
      </c>
    </row>
    <row r="1473" spans="1:9" ht="18.75" x14ac:dyDescent="0.3">
      <c r="A1473" s="22" t="s">
        <v>1114</v>
      </c>
      <c r="B1473" s="15"/>
      <c r="C1473" s="15"/>
      <c r="D1473" s="15"/>
      <c r="E1473" s="15"/>
      <c r="F1473" s="15"/>
      <c r="G1473" s="15"/>
      <c r="H1473" s="15"/>
      <c r="I1473" s="14"/>
    </row>
    <row r="1474" spans="1:9" ht="18.75" x14ac:dyDescent="0.3">
      <c r="A1474" s="17" t="s">
        <v>17</v>
      </c>
      <c r="B1474" s="15"/>
      <c r="C1474" s="15"/>
      <c r="D1474" s="15"/>
      <c r="E1474" s="15"/>
      <c r="F1474" s="15"/>
      <c r="G1474" s="15"/>
      <c r="H1474" s="15"/>
      <c r="I1474" s="14"/>
    </row>
    <row r="1475" spans="1:9" ht="18.75" x14ac:dyDescent="0.3">
      <c r="A1475" s="17"/>
      <c r="B1475" s="54" t="s">
        <v>26</v>
      </c>
      <c r="C1475" s="33">
        <v>3</v>
      </c>
      <c r="D1475" s="33">
        <v>3</v>
      </c>
      <c r="E1475" s="33">
        <v>0.35</v>
      </c>
      <c r="F1475" s="33">
        <f>F1471</f>
        <v>37</v>
      </c>
      <c r="G1475" s="33">
        <f>F1475*15</f>
        <v>555</v>
      </c>
      <c r="H1475" s="33">
        <v>0</v>
      </c>
      <c r="I1475" s="53">
        <f>G1475*H1475</f>
        <v>0</v>
      </c>
    </row>
    <row r="1476" spans="1:9" ht="19.5" thickBot="1" x14ac:dyDescent="0.35">
      <c r="A1476" s="32"/>
      <c r="B1476" s="55" t="s">
        <v>25</v>
      </c>
      <c r="C1476" s="29">
        <v>4</v>
      </c>
      <c r="D1476" s="29">
        <v>4</v>
      </c>
      <c r="E1476" s="47">
        <v>0.65</v>
      </c>
      <c r="F1476" s="33">
        <f>F1472</f>
        <v>47</v>
      </c>
      <c r="G1476" s="29">
        <f>F1476*15</f>
        <v>705</v>
      </c>
      <c r="H1476" s="29">
        <v>0</v>
      </c>
      <c r="I1476" s="41">
        <f>G1476*H1476</f>
        <v>0</v>
      </c>
    </row>
    <row r="1477" spans="1:9" ht="18.75" customHeight="1" x14ac:dyDescent="0.3">
      <c r="A1477" s="22" t="s">
        <v>1118</v>
      </c>
      <c r="B1477" s="19"/>
      <c r="C1477" s="19"/>
      <c r="D1477" s="19"/>
      <c r="E1477" s="19"/>
      <c r="F1477" s="19"/>
      <c r="G1477" s="19"/>
      <c r="H1477" s="19"/>
      <c r="I1477" s="18"/>
    </row>
    <row r="1478" spans="1:9" ht="18.75" customHeight="1" x14ac:dyDescent="0.3">
      <c r="A1478" s="17" t="s">
        <v>24</v>
      </c>
      <c r="B1478" s="15"/>
      <c r="C1478" s="15"/>
      <c r="D1478" s="15"/>
      <c r="E1478" s="15"/>
      <c r="F1478" s="15"/>
      <c r="G1478" s="15"/>
      <c r="H1478" s="15"/>
      <c r="I1478" s="14"/>
    </row>
    <row r="1479" spans="1:9" ht="18.75" customHeight="1" x14ac:dyDescent="0.3">
      <c r="A1479" s="17"/>
      <c r="B1479" s="54" t="s">
        <v>23</v>
      </c>
      <c r="C1479" s="33">
        <v>3</v>
      </c>
      <c r="D1479" s="33">
        <v>3</v>
      </c>
      <c r="E1479" s="33">
        <v>0.35</v>
      </c>
      <c r="F1479" s="33">
        <f>F1467+8</f>
        <v>45</v>
      </c>
      <c r="G1479" s="33">
        <f>F1479*15</f>
        <v>675</v>
      </c>
      <c r="H1479" s="33">
        <v>0</v>
      </c>
      <c r="I1479" s="53">
        <f>G1479*H1479</f>
        <v>0</v>
      </c>
    </row>
    <row r="1480" spans="1:9" ht="18.75" customHeight="1" thickBot="1" x14ac:dyDescent="0.35">
      <c r="A1480" s="32"/>
      <c r="B1480" s="55" t="s">
        <v>22</v>
      </c>
      <c r="C1480" s="29">
        <v>4</v>
      </c>
      <c r="D1480" s="29">
        <v>4</v>
      </c>
      <c r="E1480" s="47">
        <v>0.67</v>
      </c>
      <c r="F1480" s="33">
        <f>F1468+8</f>
        <v>55</v>
      </c>
      <c r="G1480" s="29">
        <f>F1480*15</f>
        <v>825</v>
      </c>
      <c r="H1480" s="29">
        <v>0</v>
      </c>
      <c r="I1480" s="41">
        <f>G1480*H1480</f>
        <v>0</v>
      </c>
    </row>
    <row r="1481" spans="1:9" ht="18.75" customHeight="1" x14ac:dyDescent="0.3">
      <c r="A1481" s="22" t="s">
        <v>1118</v>
      </c>
      <c r="B1481" s="19"/>
      <c r="C1481" s="19"/>
      <c r="D1481" s="19"/>
      <c r="E1481" s="19"/>
      <c r="F1481" s="19"/>
      <c r="G1481" s="19"/>
      <c r="H1481" s="19"/>
      <c r="I1481" s="18"/>
    </row>
    <row r="1482" spans="1:9" ht="18.75" customHeight="1" x14ac:dyDescent="0.3">
      <c r="A1482" s="17" t="s">
        <v>21</v>
      </c>
      <c r="B1482" s="15"/>
      <c r="C1482" s="15"/>
      <c r="D1482" s="15"/>
      <c r="E1482" s="15"/>
      <c r="F1482" s="15"/>
      <c r="G1482" s="15"/>
      <c r="H1482" s="15"/>
      <c r="I1482" s="14"/>
    </row>
    <row r="1483" spans="1:9" ht="18.75" customHeight="1" x14ac:dyDescent="0.3">
      <c r="A1483" s="17"/>
      <c r="B1483" s="54" t="s">
        <v>20</v>
      </c>
      <c r="C1483" s="33">
        <v>3</v>
      </c>
      <c r="D1483" s="33">
        <v>3</v>
      </c>
      <c r="E1483" s="33">
        <v>0.35</v>
      </c>
      <c r="F1483" s="33">
        <f>F1479</f>
        <v>45</v>
      </c>
      <c r="G1483" s="33">
        <f>F1483*15</f>
        <v>675</v>
      </c>
      <c r="H1483" s="33">
        <v>0</v>
      </c>
      <c r="I1483" s="53">
        <f>G1483*H1483</f>
        <v>0</v>
      </c>
    </row>
    <row r="1484" spans="1:9" ht="18.75" customHeight="1" thickBot="1" x14ac:dyDescent="0.35">
      <c r="A1484" s="32"/>
      <c r="B1484" s="55" t="s">
        <v>19</v>
      </c>
      <c r="C1484" s="29">
        <v>4</v>
      </c>
      <c r="D1484" s="29">
        <v>4</v>
      </c>
      <c r="E1484" s="47">
        <v>0.67</v>
      </c>
      <c r="F1484" s="33">
        <f>F1480</f>
        <v>55</v>
      </c>
      <c r="G1484" s="29">
        <f>F1484*15</f>
        <v>825</v>
      </c>
      <c r="H1484" s="29">
        <v>0</v>
      </c>
      <c r="I1484" s="41">
        <f>G1484*H1484</f>
        <v>0</v>
      </c>
    </row>
    <row r="1485" spans="1:9" ht="18.75" x14ac:dyDescent="0.3">
      <c r="A1485" s="22" t="s">
        <v>1119</v>
      </c>
      <c r="B1485" s="19"/>
      <c r="C1485" s="19"/>
      <c r="D1485" s="19"/>
      <c r="E1485" s="19"/>
      <c r="F1485" s="19"/>
      <c r="G1485" s="19"/>
      <c r="H1485" s="19"/>
      <c r="I1485" s="18"/>
    </row>
    <row r="1486" spans="1:9" ht="18.75" x14ac:dyDescent="0.3">
      <c r="A1486" s="17" t="s">
        <v>17</v>
      </c>
      <c r="B1486" s="15"/>
      <c r="C1486" s="15"/>
      <c r="D1486" s="15"/>
      <c r="E1486" s="15"/>
      <c r="F1486" s="15"/>
      <c r="G1486" s="15"/>
      <c r="H1486" s="15"/>
      <c r="I1486" s="14"/>
    </row>
    <row r="1487" spans="1:9" ht="18.75" x14ac:dyDescent="0.3">
      <c r="A1487" s="17"/>
      <c r="B1487" s="54" t="s">
        <v>16</v>
      </c>
      <c r="C1487" s="33">
        <v>3</v>
      </c>
      <c r="D1487" s="33">
        <v>3</v>
      </c>
      <c r="E1487" s="33">
        <v>0.35</v>
      </c>
      <c r="F1487" s="33">
        <f>F1479</f>
        <v>45</v>
      </c>
      <c r="G1487" s="33">
        <f>F1487*15</f>
        <v>675</v>
      </c>
      <c r="H1487" s="33">
        <v>0</v>
      </c>
      <c r="I1487" s="53">
        <f>G1487*H1487</f>
        <v>0</v>
      </c>
    </row>
    <row r="1488" spans="1:9" ht="19.5" customHeight="1" thickBot="1" x14ac:dyDescent="0.35">
      <c r="A1488" s="17"/>
      <c r="B1488" s="52" t="s">
        <v>15</v>
      </c>
      <c r="C1488" s="47">
        <v>4</v>
      </c>
      <c r="D1488" s="47">
        <v>4</v>
      </c>
      <c r="E1488" s="47">
        <v>0.67</v>
      </c>
      <c r="F1488" s="33">
        <f>F1480</f>
        <v>55</v>
      </c>
      <c r="G1488" s="47">
        <f>F1488*15</f>
        <v>825</v>
      </c>
      <c r="H1488" s="47">
        <v>0</v>
      </c>
      <c r="I1488" s="46">
        <f>G1488*H1488</f>
        <v>0</v>
      </c>
    </row>
    <row r="1489" spans="1:9" ht="19.5" customHeight="1" x14ac:dyDescent="0.3">
      <c r="A1489" s="22" t="s">
        <v>981</v>
      </c>
      <c r="B1489" s="19"/>
      <c r="C1489" s="19"/>
      <c r="D1489" s="19"/>
      <c r="E1489" s="19"/>
      <c r="F1489" s="19"/>
      <c r="G1489" s="19"/>
      <c r="H1489" s="19"/>
      <c r="I1489" s="18"/>
    </row>
    <row r="1490" spans="1:9" ht="18.75" customHeight="1" x14ac:dyDescent="0.3">
      <c r="A1490" s="17" t="s">
        <v>24</v>
      </c>
      <c r="B1490" s="15"/>
      <c r="C1490" s="15"/>
      <c r="D1490" s="15"/>
      <c r="E1490" s="15"/>
      <c r="F1490" s="15"/>
      <c r="G1490" s="15"/>
      <c r="H1490" s="15"/>
      <c r="I1490" s="14"/>
    </row>
    <row r="1491" spans="1:9" ht="18" customHeight="1" x14ac:dyDescent="0.3">
      <c r="A1491" s="17"/>
      <c r="B1491" s="54" t="s">
        <v>1024</v>
      </c>
      <c r="C1491" s="33">
        <v>3</v>
      </c>
      <c r="D1491" s="33">
        <v>3</v>
      </c>
      <c r="E1491" s="33">
        <v>0.35</v>
      </c>
      <c r="F1491" s="33">
        <f>F1431+7</f>
        <v>42</v>
      </c>
      <c r="G1491" s="33">
        <f>F1491*15</f>
        <v>630</v>
      </c>
      <c r="H1491" s="33">
        <v>0</v>
      </c>
      <c r="I1491" s="53">
        <f>H1491*G1491</f>
        <v>0</v>
      </c>
    </row>
    <row r="1492" spans="1:9" ht="18.75" customHeight="1" thickBot="1" x14ac:dyDescent="0.35">
      <c r="A1492" s="32"/>
      <c r="B1492" s="35" t="s">
        <v>1025</v>
      </c>
      <c r="C1492" s="28">
        <v>4</v>
      </c>
      <c r="D1492" s="28">
        <v>4</v>
      </c>
      <c r="E1492" s="28">
        <v>0.65</v>
      </c>
      <c r="F1492" s="29">
        <f>F1432+8</f>
        <v>53</v>
      </c>
      <c r="G1492" s="29">
        <f>F1492*15</f>
        <v>795</v>
      </c>
      <c r="H1492" s="29">
        <v>0</v>
      </c>
      <c r="I1492" s="41">
        <f>H1492*G1492</f>
        <v>0</v>
      </c>
    </row>
    <row r="1493" spans="1:9" ht="19.5" customHeight="1" x14ac:dyDescent="0.3">
      <c r="A1493" s="22" t="s">
        <v>980</v>
      </c>
      <c r="B1493" s="19"/>
      <c r="C1493" s="19"/>
      <c r="D1493" s="19"/>
      <c r="E1493" s="19"/>
      <c r="F1493" s="19"/>
      <c r="G1493" s="19"/>
      <c r="H1493" s="19"/>
      <c r="I1493" s="18"/>
    </row>
    <row r="1494" spans="1:9" ht="18" customHeight="1" x14ac:dyDescent="0.3">
      <c r="A1494" s="17" t="s">
        <v>24</v>
      </c>
      <c r="B1494" s="15"/>
      <c r="C1494" s="15"/>
      <c r="D1494" s="15"/>
      <c r="E1494" s="15"/>
      <c r="F1494" s="15"/>
      <c r="G1494" s="15"/>
      <c r="H1494" s="15"/>
      <c r="I1494" s="14"/>
    </row>
    <row r="1495" spans="1:9" ht="18.75" customHeight="1" x14ac:dyDescent="0.3">
      <c r="A1495" s="17"/>
      <c r="B1495" s="54" t="s">
        <v>1026</v>
      </c>
      <c r="C1495" s="33">
        <v>3</v>
      </c>
      <c r="D1495" s="33">
        <v>3</v>
      </c>
      <c r="E1495" s="33">
        <v>0.35</v>
      </c>
      <c r="F1495" s="33">
        <f>F1491-3</f>
        <v>39</v>
      </c>
      <c r="G1495" s="33">
        <f>F1495*15</f>
        <v>585</v>
      </c>
      <c r="H1495" s="33">
        <v>0</v>
      </c>
      <c r="I1495" s="53">
        <f>H1495*G1495</f>
        <v>0</v>
      </c>
    </row>
    <row r="1496" spans="1:9" ht="18" customHeight="1" thickBot="1" x14ac:dyDescent="0.35">
      <c r="A1496" s="32"/>
      <c r="B1496" s="35" t="s">
        <v>1027</v>
      </c>
      <c r="C1496" s="28">
        <v>4</v>
      </c>
      <c r="D1496" s="28">
        <v>4</v>
      </c>
      <c r="E1496" s="28">
        <v>0.65</v>
      </c>
      <c r="F1496" s="33">
        <f>F1492-3</f>
        <v>50</v>
      </c>
      <c r="G1496" s="29">
        <f>F1496*15</f>
        <v>750</v>
      </c>
      <c r="H1496" s="29">
        <v>0</v>
      </c>
      <c r="I1496" s="41">
        <f>H1496*G1496</f>
        <v>0</v>
      </c>
    </row>
    <row r="1497" spans="1:9" ht="18" customHeight="1" thickBot="1" x14ac:dyDescent="0.35">
      <c r="A1497" s="58" t="s">
        <v>1028</v>
      </c>
      <c r="B1497" s="120" t="s">
        <v>1029</v>
      </c>
      <c r="C1497" s="121"/>
      <c r="D1497" s="121"/>
      <c r="E1497" s="121"/>
      <c r="F1497" s="121"/>
      <c r="G1497" s="121"/>
      <c r="H1497" s="121"/>
      <c r="I1497" s="122"/>
    </row>
    <row r="1498" spans="1:9" ht="18" customHeight="1" thickBot="1" x14ac:dyDescent="0.35">
      <c r="A1498" s="22" t="s">
        <v>1030</v>
      </c>
      <c r="B1498" s="123"/>
      <c r="C1498" s="124"/>
      <c r="D1498" s="124"/>
      <c r="E1498" s="124"/>
      <c r="F1498" s="124"/>
      <c r="G1498" s="124"/>
      <c r="H1498" s="124"/>
      <c r="I1498" s="125"/>
    </row>
    <row r="1499" spans="1:9" ht="18" customHeight="1" x14ac:dyDescent="0.3">
      <c r="A1499" s="17"/>
      <c r="B1499" s="16"/>
      <c r="C1499" s="15"/>
      <c r="D1499" s="15"/>
      <c r="E1499" s="15"/>
      <c r="F1499" s="15"/>
      <c r="G1499" s="15"/>
      <c r="H1499" s="15"/>
      <c r="I1499" s="14"/>
    </row>
    <row r="1500" spans="1:9" ht="18" customHeight="1" x14ac:dyDescent="0.3">
      <c r="A1500" s="17"/>
      <c r="B1500" s="56" t="s">
        <v>1031</v>
      </c>
      <c r="C1500" s="33">
        <v>6</v>
      </c>
      <c r="D1500" s="33">
        <v>6</v>
      </c>
      <c r="E1500" s="33">
        <v>2.1</v>
      </c>
      <c r="F1500" s="33">
        <v>95</v>
      </c>
      <c r="G1500" s="33">
        <f>F1500*8</f>
        <v>760</v>
      </c>
      <c r="H1500" s="33">
        <v>0</v>
      </c>
      <c r="I1500" s="53">
        <f>G1500*H1500</f>
        <v>0</v>
      </c>
    </row>
    <row r="1501" spans="1:9" ht="18" customHeight="1" thickBot="1" x14ac:dyDescent="0.35">
      <c r="A1501" s="17"/>
      <c r="B1501" s="57" t="s">
        <v>1032</v>
      </c>
      <c r="C1501" s="37">
        <v>7</v>
      </c>
      <c r="D1501" s="37">
        <v>7</v>
      </c>
      <c r="E1501" s="37">
        <v>3.4</v>
      </c>
      <c r="F1501" s="33">
        <v>113</v>
      </c>
      <c r="G1501" s="33">
        <f>F1501*8</f>
        <v>904</v>
      </c>
      <c r="H1501" s="33">
        <v>0</v>
      </c>
      <c r="I1501" s="53">
        <f>G1501*H1501</f>
        <v>0</v>
      </c>
    </row>
    <row r="1502" spans="1:9" ht="18" customHeight="1" thickBot="1" x14ac:dyDescent="0.35">
      <c r="A1502" s="58" t="s">
        <v>1033</v>
      </c>
      <c r="B1502" s="120" t="s">
        <v>1029</v>
      </c>
      <c r="C1502" s="121"/>
      <c r="D1502" s="121"/>
      <c r="E1502" s="121"/>
      <c r="F1502" s="121"/>
      <c r="G1502" s="121"/>
      <c r="H1502" s="121"/>
      <c r="I1502" s="122"/>
    </row>
    <row r="1503" spans="1:9" ht="18" customHeight="1" thickBot="1" x14ac:dyDescent="0.35">
      <c r="A1503" s="22" t="s">
        <v>1030</v>
      </c>
      <c r="B1503" s="123"/>
      <c r="C1503" s="124"/>
      <c r="D1503" s="124"/>
      <c r="E1503" s="124"/>
      <c r="F1503" s="124"/>
      <c r="G1503" s="124"/>
      <c r="H1503" s="124"/>
      <c r="I1503" s="125"/>
    </row>
    <row r="1504" spans="1:9" ht="18" customHeight="1" x14ac:dyDescent="0.3">
      <c r="A1504" s="17"/>
      <c r="B1504" s="16"/>
      <c r="C1504" s="15"/>
      <c r="D1504" s="15"/>
      <c r="E1504" s="15"/>
      <c r="F1504" s="15"/>
      <c r="G1504" s="15"/>
      <c r="H1504" s="15"/>
      <c r="I1504" s="14"/>
    </row>
    <row r="1505" spans="1:9" ht="18" customHeight="1" x14ac:dyDescent="0.3">
      <c r="A1505" s="17"/>
      <c r="B1505" s="56" t="s">
        <v>1034</v>
      </c>
      <c r="C1505" s="33">
        <v>6</v>
      </c>
      <c r="D1505" s="33">
        <v>6</v>
      </c>
      <c r="E1505" s="33">
        <v>2.1</v>
      </c>
      <c r="F1505" s="33">
        <f>F1500+3</f>
        <v>98</v>
      </c>
      <c r="G1505" s="33">
        <f>F1505*8</f>
        <v>784</v>
      </c>
      <c r="H1505" s="33">
        <v>0</v>
      </c>
      <c r="I1505" s="53">
        <f>G1505*H1505</f>
        <v>0</v>
      </c>
    </row>
    <row r="1506" spans="1:9" ht="18" customHeight="1" thickBot="1" x14ac:dyDescent="0.35">
      <c r="A1506" s="17"/>
      <c r="B1506" s="57" t="s">
        <v>1035</v>
      </c>
      <c r="C1506" s="37">
        <v>7</v>
      </c>
      <c r="D1506" s="37">
        <v>7</v>
      </c>
      <c r="E1506" s="37">
        <v>3.4</v>
      </c>
      <c r="F1506" s="33">
        <f>F1501+3</f>
        <v>116</v>
      </c>
      <c r="G1506" s="33">
        <f>F1506*8</f>
        <v>928</v>
      </c>
      <c r="H1506" s="33">
        <v>0</v>
      </c>
      <c r="I1506" s="53">
        <f>G1506*H1506</f>
        <v>0</v>
      </c>
    </row>
    <row r="1507" spans="1:9" ht="18" customHeight="1" x14ac:dyDescent="0.3">
      <c r="A1507" s="22" t="s">
        <v>1073</v>
      </c>
      <c r="B1507" s="19"/>
      <c r="C1507" s="19"/>
      <c r="D1507" s="19"/>
      <c r="E1507" s="19"/>
      <c r="F1507" s="19"/>
      <c r="G1507" s="19"/>
      <c r="H1507" s="19"/>
      <c r="I1507" s="18"/>
    </row>
    <row r="1508" spans="1:9" ht="18" customHeight="1" x14ac:dyDescent="0.3">
      <c r="A1508" s="17" t="s">
        <v>17</v>
      </c>
      <c r="B1508" s="15"/>
      <c r="C1508" s="15"/>
      <c r="D1508" s="15"/>
      <c r="E1508" s="15"/>
      <c r="F1508" s="15"/>
      <c r="G1508" s="15"/>
      <c r="H1508" s="15"/>
      <c r="I1508" s="14"/>
    </row>
    <row r="1509" spans="1:9" ht="18" customHeight="1" x14ac:dyDescent="0.3">
      <c r="A1509" s="17"/>
      <c r="B1509" s="54" t="s">
        <v>1036</v>
      </c>
      <c r="C1509" s="33">
        <v>6</v>
      </c>
      <c r="D1509" s="33">
        <v>6</v>
      </c>
      <c r="E1509" s="33">
        <v>2.1</v>
      </c>
      <c r="F1509" s="33">
        <f>F1505+5</f>
        <v>103</v>
      </c>
      <c r="G1509" s="33">
        <f>F1509*8</f>
        <v>824</v>
      </c>
      <c r="H1509" s="33">
        <v>0</v>
      </c>
      <c r="I1509" s="53">
        <f>G1509*H1509</f>
        <v>0</v>
      </c>
    </row>
    <row r="1510" spans="1:9" ht="18" customHeight="1" thickBot="1" x14ac:dyDescent="0.35">
      <c r="A1510" s="17"/>
      <c r="B1510" s="38" t="s">
        <v>1037</v>
      </c>
      <c r="C1510" s="37">
        <v>7</v>
      </c>
      <c r="D1510" s="37">
        <v>7</v>
      </c>
      <c r="E1510" s="37">
        <v>3.4</v>
      </c>
      <c r="F1510" s="33">
        <f>F1506+5</f>
        <v>121</v>
      </c>
      <c r="G1510" s="33">
        <f>F1510*8</f>
        <v>968</v>
      </c>
      <c r="H1510" s="33">
        <v>0</v>
      </c>
      <c r="I1510" s="53">
        <f>G1510*H1510</f>
        <v>0</v>
      </c>
    </row>
    <row r="1511" spans="1:9" ht="18" customHeight="1" thickBot="1" x14ac:dyDescent="0.35">
      <c r="A1511" s="58" t="s">
        <v>1050</v>
      </c>
      <c r="B1511" s="120" t="s">
        <v>1029</v>
      </c>
      <c r="C1511" s="121"/>
      <c r="D1511" s="121"/>
      <c r="E1511" s="121"/>
      <c r="F1511" s="121"/>
      <c r="G1511" s="121"/>
      <c r="H1511" s="121"/>
      <c r="I1511" s="122"/>
    </row>
    <row r="1512" spans="1:9" ht="18" customHeight="1" thickBot="1" x14ac:dyDescent="0.35">
      <c r="A1512" s="22" t="s">
        <v>1030</v>
      </c>
      <c r="B1512" s="123"/>
      <c r="C1512" s="124"/>
      <c r="D1512" s="124"/>
      <c r="E1512" s="124"/>
      <c r="F1512" s="124"/>
      <c r="G1512" s="124"/>
      <c r="H1512" s="124"/>
      <c r="I1512" s="125"/>
    </row>
    <row r="1513" spans="1:9" ht="18" customHeight="1" x14ac:dyDescent="0.3">
      <c r="A1513" s="17"/>
      <c r="B1513" s="16"/>
      <c r="C1513" s="15"/>
      <c r="D1513" s="15"/>
      <c r="E1513" s="15"/>
      <c r="F1513" s="15"/>
      <c r="G1513" s="15"/>
      <c r="H1513" s="15"/>
      <c r="I1513" s="14"/>
    </row>
    <row r="1514" spans="1:9" ht="18" customHeight="1" x14ac:dyDescent="0.3">
      <c r="A1514" s="17"/>
      <c r="B1514" s="56" t="s">
        <v>1051</v>
      </c>
      <c r="C1514" s="33">
        <v>6</v>
      </c>
      <c r="D1514" s="33">
        <v>8</v>
      </c>
      <c r="E1514" s="33">
        <v>2.8</v>
      </c>
      <c r="F1514" s="33">
        <f>F1500+20</f>
        <v>115</v>
      </c>
      <c r="G1514" s="33">
        <f>F1514*8</f>
        <v>920</v>
      </c>
      <c r="H1514" s="33">
        <v>0</v>
      </c>
      <c r="I1514" s="53">
        <f>G1514*H1514</f>
        <v>0</v>
      </c>
    </row>
    <row r="1515" spans="1:9" ht="18" customHeight="1" thickBot="1" x14ac:dyDescent="0.35">
      <c r="A1515" s="17"/>
      <c r="B1515" s="57" t="s">
        <v>1052</v>
      </c>
      <c r="C1515" s="37">
        <v>7</v>
      </c>
      <c r="D1515" s="37">
        <v>10</v>
      </c>
      <c r="E1515" s="37">
        <v>4</v>
      </c>
      <c r="F1515" s="33">
        <f>F1501+30</f>
        <v>143</v>
      </c>
      <c r="G1515" s="33">
        <f>F1515*8</f>
        <v>1144</v>
      </c>
      <c r="H1515" s="33">
        <v>0</v>
      </c>
      <c r="I1515" s="53">
        <f>G1515*H1515</f>
        <v>0</v>
      </c>
    </row>
    <row r="1516" spans="1:9" ht="20.25" customHeight="1" x14ac:dyDescent="0.35">
      <c r="A1516" s="45"/>
      <c r="B1516" s="131" t="s">
        <v>14</v>
      </c>
      <c r="C1516" s="132"/>
      <c r="D1516" s="132"/>
      <c r="E1516" s="132"/>
      <c r="F1516" s="132"/>
      <c r="G1516" s="132"/>
      <c r="H1516" s="132"/>
      <c r="I1516" s="133"/>
    </row>
    <row r="1517" spans="1:9" ht="22.5" customHeight="1" thickBot="1" x14ac:dyDescent="0.45">
      <c r="A1517" s="44" t="s">
        <v>13</v>
      </c>
      <c r="B1517" s="51"/>
      <c r="C1517" s="50"/>
      <c r="D1517" s="134" t="s">
        <v>12</v>
      </c>
      <c r="E1517" s="134"/>
      <c r="F1517" s="134"/>
      <c r="G1517" s="134"/>
      <c r="H1517" s="134"/>
      <c r="I1517" s="49"/>
    </row>
    <row r="1518" spans="1:9" ht="30" customHeight="1" x14ac:dyDescent="0.35">
      <c r="A1518" s="44"/>
      <c r="B1518" s="138"/>
      <c r="C1518" s="139"/>
      <c r="D1518" s="139"/>
      <c r="E1518" s="139"/>
      <c r="F1518" s="140"/>
      <c r="G1518" s="140"/>
      <c r="H1518" s="140"/>
      <c r="I1518" s="141"/>
    </row>
    <row r="1519" spans="1:9" ht="30" customHeight="1" thickBot="1" x14ac:dyDescent="0.35">
      <c r="A1519" s="43"/>
      <c r="B1519" s="48" t="s">
        <v>11</v>
      </c>
      <c r="C1519" s="47">
        <v>6</v>
      </c>
      <c r="D1519" s="47">
        <v>15</v>
      </c>
      <c r="E1519" s="47">
        <v>0.45</v>
      </c>
      <c r="F1519" s="47">
        <v>78</v>
      </c>
      <c r="G1519" s="47">
        <v>780</v>
      </c>
      <c r="H1519" s="47">
        <v>0</v>
      </c>
      <c r="I1519" s="46">
        <f>H1519*G1519</f>
        <v>0</v>
      </c>
    </row>
    <row r="1520" spans="1:9" ht="30" customHeight="1" x14ac:dyDescent="0.35">
      <c r="A1520" s="45"/>
      <c r="B1520" s="135"/>
      <c r="C1520" s="136"/>
      <c r="D1520" s="136"/>
      <c r="E1520" s="136"/>
      <c r="F1520" s="136"/>
      <c r="G1520" s="136"/>
      <c r="H1520" s="136"/>
      <c r="I1520" s="137"/>
    </row>
    <row r="1521" spans="1:9" ht="30" customHeight="1" x14ac:dyDescent="0.4">
      <c r="A1521" s="44" t="s">
        <v>10</v>
      </c>
      <c r="B1521" s="16"/>
      <c r="C1521" s="15"/>
      <c r="D1521" s="130"/>
      <c r="E1521" s="130"/>
      <c r="F1521" s="130"/>
      <c r="G1521" s="130"/>
      <c r="H1521" s="130"/>
      <c r="I1521" s="14"/>
    </row>
    <row r="1522" spans="1:9" ht="30" customHeight="1" thickBot="1" x14ac:dyDescent="0.35">
      <c r="A1522" s="43"/>
      <c r="B1522" s="48" t="s">
        <v>9</v>
      </c>
      <c r="C1522" s="47">
        <v>6</v>
      </c>
      <c r="D1522" s="47">
        <v>15</v>
      </c>
      <c r="E1522" s="47">
        <v>0.45</v>
      </c>
      <c r="F1522" s="47">
        <v>78</v>
      </c>
      <c r="G1522" s="47">
        <v>780</v>
      </c>
      <c r="H1522" s="47">
        <v>0</v>
      </c>
      <c r="I1522" s="46">
        <f>H1522*G1522</f>
        <v>0</v>
      </c>
    </row>
    <row r="1523" spans="1:9" ht="30" customHeight="1" x14ac:dyDescent="0.35">
      <c r="A1523" s="45"/>
      <c r="B1523" s="135"/>
      <c r="C1523" s="136"/>
      <c r="D1523" s="136"/>
      <c r="E1523" s="136"/>
      <c r="F1523" s="136"/>
      <c r="G1523" s="136"/>
      <c r="H1523" s="136"/>
      <c r="I1523" s="137"/>
    </row>
    <row r="1524" spans="1:9" ht="30" customHeight="1" x14ac:dyDescent="0.4">
      <c r="A1524" s="44" t="s">
        <v>8</v>
      </c>
      <c r="B1524" s="16"/>
      <c r="C1524" s="15"/>
      <c r="D1524" s="130"/>
      <c r="E1524" s="130"/>
      <c r="F1524" s="130"/>
      <c r="G1524" s="130"/>
      <c r="H1524" s="130"/>
      <c r="I1524" s="14"/>
    </row>
    <row r="1525" spans="1:9" ht="30" customHeight="1" thickBot="1" x14ac:dyDescent="0.35">
      <c r="A1525" s="43"/>
      <c r="B1525" s="42" t="s">
        <v>7</v>
      </c>
      <c r="C1525" s="29">
        <v>6</v>
      </c>
      <c r="D1525" s="29">
        <v>15</v>
      </c>
      <c r="E1525" s="29">
        <v>0.45</v>
      </c>
      <c r="F1525" s="29">
        <v>78</v>
      </c>
      <c r="G1525" s="29">
        <v>780</v>
      </c>
      <c r="H1525" s="29">
        <v>0</v>
      </c>
      <c r="I1525" s="41">
        <f>H1525*G1525</f>
        <v>0</v>
      </c>
    </row>
    <row r="1526" spans="1:9" ht="30" customHeight="1" x14ac:dyDescent="0.35">
      <c r="A1526" s="45"/>
      <c r="B1526" s="135"/>
      <c r="C1526" s="136"/>
      <c r="D1526" s="136"/>
      <c r="E1526" s="136"/>
      <c r="F1526" s="136"/>
      <c r="G1526" s="136"/>
      <c r="H1526" s="136"/>
      <c r="I1526" s="137"/>
    </row>
    <row r="1527" spans="1:9" ht="30" customHeight="1" x14ac:dyDescent="0.4">
      <c r="A1527" s="44" t="s">
        <v>6</v>
      </c>
      <c r="B1527" s="16"/>
      <c r="C1527" s="15"/>
      <c r="D1527" s="130"/>
      <c r="E1527" s="130"/>
      <c r="F1527" s="130"/>
      <c r="G1527" s="130"/>
      <c r="H1527" s="130"/>
      <c r="I1527" s="14"/>
    </row>
    <row r="1528" spans="1:9" ht="30" customHeight="1" thickBot="1" x14ac:dyDescent="0.35">
      <c r="A1528" s="43"/>
      <c r="B1528" s="42" t="s">
        <v>5</v>
      </c>
      <c r="C1528" s="29">
        <v>6</v>
      </c>
      <c r="D1528" s="29">
        <v>15</v>
      </c>
      <c r="E1528" s="29">
        <v>0.45</v>
      </c>
      <c r="F1528" s="29">
        <v>78</v>
      </c>
      <c r="G1528" s="29">
        <v>780</v>
      </c>
      <c r="H1528" s="29">
        <v>0</v>
      </c>
      <c r="I1528" s="41">
        <f>H1528*G1528</f>
        <v>0</v>
      </c>
    </row>
    <row r="1529" spans="1:9" ht="19.5" customHeight="1" x14ac:dyDescent="0.3">
      <c r="A1529" s="22" t="s">
        <v>0</v>
      </c>
      <c r="B1529" s="21"/>
      <c r="C1529" s="19"/>
      <c r="D1529" s="19"/>
      <c r="E1529" s="20"/>
      <c r="F1529" s="19"/>
      <c r="G1529" s="19"/>
      <c r="H1529" s="19"/>
      <c r="I1529" s="18"/>
    </row>
    <row r="1530" spans="1:9" ht="19.5" customHeight="1" x14ac:dyDescent="0.4">
      <c r="A1530" s="17" t="s">
        <v>4</v>
      </c>
      <c r="B1530" s="16"/>
      <c r="C1530" s="15"/>
      <c r="D1530" s="129" t="s">
        <v>3</v>
      </c>
      <c r="E1530" s="129"/>
      <c r="F1530" s="129"/>
      <c r="G1530" s="129"/>
      <c r="H1530" s="129"/>
      <c r="I1530" s="14"/>
    </row>
    <row r="1531" spans="1:9" ht="19.5" customHeight="1" thickBot="1" x14ac:dyDescent="0.4">
      <c r="A1531" s="13"/>
      <c r="B1531" s="143" t="s">
        <v>2</v>
      </c>
      <c r="C1531" s="144"/>
      <c r="D1531" s="144"/>
      <c r="E1531" s="144"/>
      <c r="F1531" s="144"/>
      <c r="G1531" s="144"/>
      <c r="H1531" s="144"/>
      <c r="I1531" s="145"/>
    </row>
    <row r="1532" spans="1:9" ht="19.5" customHeight="1" thickBot="1" x14ac:dyDescent="0.4">
      <c r="A1532" s="12"/>
      <c r="B1532" s="11" t="s">
        <v>1</v>
      </c>
      <c r="C1532" s="8">
        <v>1.5</v>
      </c>
      <c r="D1532" s="9">
        <v>1200</v>
      </c>
      <c r="E1532" s="10"/>
      <c r="F1532" s="9"/>
      <c r="G1532" s="8">
        <v>28</v>
      </c>
      <c r="H1532" s="8">
        <v>0</v>
      </c>
      <c r="I1532" s="7">
        <f>G1532*H1532</f>
        <v>0</v>
      </c>
    </row>
    <row r="1533" spans="1:9" ht="18.75" x14ac:dyDescent="0.3">
      <c r="A1533" s="22" t="s">
        <v>0</v>
      </c>
      <c r="B1533" s="21"/>
      <c r="C1533" s="19"/>
      <c r="D1533" s="19"/>
      <c r="E1533" s="20"/>
      <c r="F1533" s="19"/>
      <c r="G1533" s="19"/>
      <c r="H1533" s="19"/>
      <c r="I1533" s="18"/>
    </row>
    <row r="1534" spans="1:9" ht="26.25" x14ac:dyDescent="0.4">
      <c r="A1534" s="17" t="s">
        <v>1056</v>
      </c>
      <c r="B1534" s="16"/>
      <c r="C1534" s="15"/>
      <c r="D1534" s="129" t="s">
        <v>1053</v>
      </c>
      <c r="E1534" s="129"/>
      <c r="F1534" s="129"/>
      <c r="G1534" s="129"/>
      <c r="H1534" s="129"/>
      <c r="I1534" s="14"/>
    </row>
    <row r="1535" spans="1:9" ht="21.75" thickBot="1" x14ac:dyDescent="0.4">
      <c r="A1535" s="13"/>
      <c r="B1535" s="143" t="s">
        <v>1054</v>
      </c>
      <c r="C1535" s="144"/>
      <c r="D1535" s="144"/>
      <c r="E1535" s="144"/>
      <c r="F1535" s="144"/>
      <c r="G1535" s="144"/>
      <c r="H1535" s="144"/>
      <c r="I1535" s="145"/>
    </row>
    <row r="1536" spans="1:9" ht="21.75" thickBot="1" x14ac:dyDescent="0.4">
      <c r="A1536" s="12"/>
      <c r="B1536" s="11" t="s">
        <v>1055</v>
      </c>
      <c r="C1536" s="8">
        <v>1.5</v>
      </c>
      <c r="D1536" s="9">
        <v>1500</v>
      </c>
      <c r="E1536" s="10"/>
      <c r="F1536" s="9"/>
      <c r="G1536" s="8">
        <v>35</v>
      </c>
      <c r="H1536" s="8">
        <v>0</v>
      </c>
      <c r="I1536" s="7">
        <f>H1536*G1536</f>
        <v>0</v>
      </c>
    </row>
    <row r="1537" spans="1:9" ht="27" thickBot="1" x14ac:dyDescent="0.45">
      <c r="A1537" s="6"/>
      <c r="B1537" s="5"/>
      <c r="C1537" s="4"/>
      <c r="D1537" s="4"/>
      <c r="E1537" s="4"/>
      <c r="F1537" s="4"/>
      <c r="G1537" s="4"/>
      <c r="H1537" s="3">
        <f>SUM(A1553:A1555)</f>
        <v>0</v>
      </c>
      <c r="I1537" s="2">
        <f>SUM(A1563:A1572)</f>
        <v>0</v>
      </c>
    </row>
    <row r="1553" spans="1:1" x14ac:dyDescent="0.25">
      <c r="A1553" s="1">
        <f>SUM(H19:H1496)</f>
        <v>0</v>
      </c>
    </row>
    <row r="1554" spans="1:1" x14ac:dyDescent="0.25">
      <c r="A1554" s="1">
        <f>SUM(H1500+H1501+H1505+H1506+H1509+H1510+H1514+H1515)</f>
        <v>0</v>
      </c>
    </row>
    <row r="1555" spans="1:1" x14ac:dyDescent="0.25">
      <c r="A1555" s="1">
        <f>SUM(H1519+H1522+H1525+H1528)</f>
        <v>0</v>
      </c>
    </row>
    <row r="1563" spans="1:1" x14ac:dyDescent="0.25">
      <c r="A1563" s="1">
        <f>SUM(I19:I1496)</f>
        <v>0</v>
      </c>
    </row>
    <row r="1564" spans="1:1" x14ac:dyDescent="0.25">
      <c r="A1564" s="1">
        <f>SUM(I1500:I1501)</f>
        <v>0</v>
      </c>
    </row>
    <row r="1565" spans="1:1" x14ac:dyDescent="0.25">
      <c r="A1565" s="1">
        <f>SUM(I1505:I1510)</f>
        <v>0</v>
      </c>
    </row>
    <row r="1566" spans="1:1" x14ac:dyDescent="0.25">
      <c r="A1566" s="1">
        <f>SUM(I1514:I1515)</f>
        <v>0</v>
      </c>
    </row>
    <row r="1567" spans="1:1" x14ac:dyDescent="0.25">
      <c r="A1567" s="1">
        <f>SUM(I1519)</f>
        <v>0</v>
      </c>
    </row>
    <row r="1568" spans="1:1" x14ac:dyDescent="0.25">
      <c r="A1568" s="1">
        <f>SUM(I1522)</f>
        <v>0</v>
      </c>
    </row>
    <row r="1569" spans="1:1" x14ac:dyDescent="0.25">
      <c r="A1569" s="1">
        <f>I1525</f>
        <v>0</v>
      </c>
    </row>
    <row r="1570" spans="1:1" x14ac:dyDescent="0.25">
      <c r="A1570" s="1">
        <f>I1528</f>
        <v>0</v>
      </c>
    </row>
    <row r="1571" spans="1:1" x14ac:dyDescent="0.25">
      <c r="A1571" s="1">
        <f>I1532</f>
        <v>0</v>
      </c>
    </row>
    <row r="1572" spans="1:1" x14ac:dyDescent="0.25">
      <c r="A1572" s="1">
        <f>I1536</f>
        <v>0</v>
      </c>
    </row>
    <row r="1601" spans="1:1" x14ac:dyDescent="0.25">
      <c r="A1601" s="1">
        <f>SUM(I19:I1496)</f>
        <v>0</v>
      </c>
    </row>
    <row r="1602" spans="1:1" x14ac:dyDescent="0.25">
      <c r="A1602" s="1">
        <f>SUM(I1500:I1501)</f>
        <v>0</v>
      </c>
    </row>
    <row r="1603" spans="1:1" x14ac:dyDescent="0.25">
      <c r="A1603" s="1">
        <f>SUM(I1505:I1510)</f>
        <v>0</v>
      </c>
    </row>
    <row r="1604" spans="1:1" x14ac:dyDescent="0.25">
      <c r="A1604" s="1">
        <f>SUM(I1514:I1515)</f>
        <v>0</v>
      </c>
    </row>
    <row r="1605" spans="1:1" x14ac:dyDescent="0.25">
      <c r="A1605" s="1">
        <f>I1519+I1522+I1525+I1528</f>
        <v>0</v>
      </c>
    </row>
    <row r="1606" spans="1:1" x14ac:dyDescent="0.25">
      <c r="A1606" s="1" t="e">
        <f>SUM(#REF!)</f>
        <v>#REF!</v>
      </c>
    </row>
    <row r="1607" spans="1:1" x14ac:dyDescent="0.25">
      <c r="A1607" s="1">
        <f>I1532+I1536</f>
        <v>0</v>
      </c>
    </row>
  </sheetData>
  <mergeCells count="34">
    <mergeCell ref="B1531:I1531"/>
    <mergeCell ref="B1526:I1526"/>
    <mergeCell ref="B1535:I1535"/>
    <mergeCell ref="D1534:H1534"/>
    <mergeCell ref="B1511:I1512"/>
    <mergeCell ref="B1502:I1503"/>
    <mergeCell ref="B1497:I1498"/>
    <mergeCell ref="A13:I13"/>
    <mergeCell ref="D1530:H1530"/>
    <mergeCell ref="D1527:H1527"/>
    <mergeCell ref="B1516:I1516"/>
    <mergeCell ref="D1517:H1517"/>
    <mergeCell ref="B1520:I1520"/>
    <mergeCell ref="D1521:H1521"/>
    <mergeCell ref="B1518:E1518"/>
    <mergeCell ref="F1518:I1518"/>
    <mergeCell ref="B1523:I1523"/>
    <mergeCell ref="D1524:H1524"/>
    <mergeCell ref="B14:C14"/>
    <mergeCell ref="B15:C15"/>
    <mergeCell ref="A2:I2"/>
    <mergeCell ref="A3:C3"/>
    <mergeCell ref="D3:I3"/>
    <mergeCell ref="A4:C4"/>
    <mergeCell ref="D4:I4"/>
    <mergeCell ref="A8:I8"/>
    <mergeCell ref="A9:I9"/>
    <mergeCell ref="A10:I10"/>
    <mergeCell ref="A11:I12"/>
    <mergeCell ref="A5:C5"/>
    <mergeCell ref="D5:I5"/>
    <mergeCell ref="A6:C6"/>
    <mergeCell ref="D6:I6"/>
    <mergeCell ref="A7:I7"/>
  </mergeCells>
  <conditionalFormatting sqref="H554:H557 H932:H935 H1056:H1061 H1144:H1145 H93:H98 H507:H511 H776:H779 H757:H762 H1147 H1152 H1157 H49:H56 H522:H525 H534:H537 H611:H615 H643:H647 H658:H662 H601:H605 H590:H595 H626:H631 H685:H689 H668:H673 H710:H715 H727:H731 H742:H746 H768:H771 H788:H791 H796:H802 H883:H885 H929:H930 H1067:H1071 H1077:H1081 H1128:H1139 H1168:H1172 H1178:H1181 H1186:H1189 H1203:H1207 H1221:H1228 H1238:H1242 H1248:H1251 H1273:H1277 H1283:H1286 H1295:H1298 H1307:H1312 H1422:H1431 H1451:H1453 H1477:H1480 H840:H847 H859:H866 H887:H889 H1376:H1381 H1533 H1340:H1363 H1441:H1445 H19:H27 H34:H42 H241:H246 H474 H559:H563 H565:H569 H571 H30:H31 H45:H46 H69:H80 H829 H849 H819:H827 H539:H542 H544:H547 H1092:H1119 H1149:H1150 H1154:H1155 H1318:H1334 H811:H812 H1433 H1455:H1462 H1464:H1468 H1383 H1001:H1013 H1499:H1501 H578:H580 H582:H584 H586:H588 H153:H238 H467:H472 H1391:H1401 H496:H500 H104:H150 H271:H454 H59:H66 H83:H90 H482:H494">
    <cfRule type="cellIs" dxfId="862" priority="1154" operator="greaterThan">
      <formula>0</formula>
    </cfRule>
    <cfRule type="cellIs" dxfId="861" priority="1155" operator="greaterThan">
      <formula>0</formula>
    </cfRule>
    <cfRule type="cellIs" dxfId="860" priority="1156" operator="greaterThan">
      <formula>0</formula>
    </cfRule>
  </conditionalFormatting>
  <conditionalFormatting sqref="I554:I557 I932:I935 I1056:I1061 I1144:I1145 I93:I98 I507:I511 I776:I779 I757:I762 I1147 I1152 I1157 I49:I56 I522:I525 I534:I537 I611:I615 I643:I647 I658:I662 I601:I605 I590:I595 I626:I631 I685:I689 I668:I673 I710:I715 I727:I731 I742:I746 I768:I771 I788:I791 I796:I802 I883:I885 I929:I930 I1067:I1071 I1077:I1081 I1128:I1139 I1168:I1172 I1178:I1181 I1186:I1189 I1203:I1207 I1221:I1228 I1238:I1242 I1248:I1251 I1273:I1277 I1283:I1286 I1295:I1298 I1307:I1312 I1422:I1431 I1451:I1453 I1477:I1480 I840:I847 I859:I866 I887:I889 I1376:I1381 I1533:I1534 I1340:I1363 I1441:I1445 I34:I42 I241:I246 I474 I559:I563 I565:I569 I571 I30:I31 I45:I46 I69:I80 I829 I849 I819:I827 I539:I542 I544:I547 I1092:I1119 I1149:I1150 I1154:I1155 I1318:I1334 I811:I812 I1433 I1455:I1462 I1464:I1468 I1383 I1001:I1013 I1499:I1501 I19:I27 I578:I580 I582:I584 I586:I588 I153:I238 I467:I472 I1391:I1401 I496:I500 I104:I150 I271:I454 I59:I66 I83:I90 I482:I494">
    <cfRule type="cellIs" dxfId="859" priority="1153" operator="greaterThan">
      <formula>0</formula>
    </cfRule>
  </conditionalFormatting>
  <conditionalFormatting sqref="I549:I552">
    <cfRule type="cellIs" dxfId="858" priority="1149" operator="greaterThan">
      <formula>0</formula>
    </cfRule>
  </conditionalFormatting>
  <conditionalFormatting sqref="H549:H552">
    <cfRule type="cellIs" dxfId="857" priority="1150" operator="greaterThan">
      <formula>0</formula>
    </cfRule>
    <cfRule type="cellIs" dxfId="856" priority="1151" operator="greaterThan">
      <formula>0</formula>
    </cfRule>
    <cfRule type="cellIs" dxfId="855" priority="1152" operator="greaterThan">
      <formula>0</formula>
    </cfRule>
  </conditionalFormatting>
  <conditionalFormatting sqref="I572:I575 I577">
    <cfRule type="cellIs" dxfId="854" priority="1145" operator="greaterThan">
      <formula>0</formula>
    </cfRule>
  </conditionalFormatting>
  <conditionalFormatting sqref="H572:H575 H577">
    <cfRule type="cellIs" dxfId="853" priority="1146" operator="greaterThan">
      <formula>0</formula>
    </cfRule>
    <cfRule type="cellIs" dxfId="852" priority="1147" operator="greaterThan">
      <formula>0</formula>
    </cfRule>
    <cfRule type="cellIs" dxfId="851" priority="1148" operator="greaterThan">
      <formula>0</formula>
    </cfRule>
  </conditionalFormatting>
  <conditionalFormatting sqref="H931">
    <cfRule type="cellIs" dxfId="850" priority="1142" operator="greaterThan">
      <formula>0</formula>
    </cfRule>
    <cfRule type="cellIs" dxfId="849" priority="1143" operator="greaterThan">
      <formula>0</formula>
    </cfRule>
    <cfRule type="cellIs" dxfId="848" priority="1144" operator="greaterThan">
      <formula>0</formula>
    </cfRule>
  </conditionalFormatting>
  <conditionalFormatting sqref="I931">
    <cfRule type="cellIs" dxfId="847" priority="1141" operator="greaterThan">
      <formula>0</formula>
    </cfRule>
  </conditionalFormatting>
  <conditionalFormatting sqref="H936:H937 H939:H942">
    <cfRule type="cellIs" dxfId="846" priority="1138" operator="greaterThan">
      <formula>0</formula>
    </cfRule>
    <cfRule type="cellIs" dxfId="845" priority="1139" operator="greaterThan">
      <formula>0</formula>
    </cfRule>
    <cfRule type="cellIs" dxfId="844" priority="1140" operator="greaterThan">
      <formula>0</formula>
    </cfRule>
  </conditionalFormatting>
  <conditionalFormatting sqref="I936:I937 I939:I942">
    <cfRule type="cellIs" dxfId="843" priority="1137" operator="greaterThan">
      <formula>0</formula>
    </cfRule>
  </conditionalFormatting>
  <conditionalFormatting sqref="H938">
    <cfRule type="cellIs" dxfId="842" priority="1134" operator="greaterThan">
      <formula>0</formula>
    </cfRule>
    <cfRule type="cellIs" dxfId="841" priority="1135" operator="greaterThan">
      <formula>0</formula>
    </cfRule>
    <cfRule type="cellIs" dxfId="840" priority="1136" operator="greaterThan">
      <formula>0</formula>
    </cfRule>
  </conditionalFormatting>
  <conditionalFormatting sqref="I938">
    <cfRule type="cellIs" dxfId="839" priority="1133" operator="greaterThan">
      <formula>0</formula>
    </cfRule>
  </conditionalFormatting>
  <conditionalFormatting sqref="H943:H944 H946:H949">
    <cfRule type="cellIs" dxfId="838" priority="1130" operator="greaterThan">
      <formula>0</formula>
    </cfRule>
    <cfRule type="cellIs" dxfId="837" priority="1131" operator="greaterThan">
      <formula>0</formula>
    </cfRule>
    <cfRule type="cellIs" dxfId="836" priority="1132" operator="greaterThan">
      <formula>0</formula>
    </cfRule>
  </conditionalFormatting>
  <conditionalFormatting sqref="I943:I944 I946:I949">
    <cfRule type="cellIs" dxfId="835" priority="1129" operator="greaterThan">
      <formula>0</formula>
    </cfRule>
  </conditionalFormatting>
  <conditionalFormatting sqref="H945">
    <cfRule type="cellIs" dxfId="834" priority="1126" operator="greaterThan">
      <formula>0</formula>
    </cfRule>
    <cfRule type="cellIs" dxfId="833" priority="1127" operator="greaterThan">
      <formula>0</formula>
    </cfRule>
    <cfRule type="cellIs" dxfId="832" priority="1128" operator="greaterThan">
      <formula>0</formula>
    </cfRule>
  </conditionalFormatting>
  <conditionalFormatting sqref="I945">
    <cfRule type="cellIs" dxfId="831" priority="1125" operator="greaterThan">
      <formula>0</formula>
    </cfRule>
  </conditionalFormatting>
  <conditionalFormatting sqref="H950:H951 H953:H956">
    <cfRule type="cellIs" dxfId="830" priority="1122" operator="greaterThan">
      <formula>0</formula>
    </cfRule>
    <cfRule type="cellIs" dxfId="829" priority="1123" operator="greaterThan">
      <formula>0</formula>
    </cfRule>
    <cfRule type="cellIs" dxfId="828" priority="1124" operator="greaterThan">
      <formula>0</formula>
    </cfRule>
  </conditionalFormatting>
  <conditionalFormatting sqref="I950:I951 I953:I956">
    <cfRule type="cellIs" dxfId="827" priority="1121" operator="greaterThan">
      <formula>0</formula>
    </cfRule>
  </conditionalFormatting>
  <conditionalFormatting sqref="H952">
    <cfRule type="cellIs" dxfId="826" priority="1118" operator="greaterThan">
      <formula>0</formula>
    </cfRule>
    <cfRule type="cellIs" dxfId="825" priority="1119" operator="greaterThan">
      <formula>0</formula>
    </cfRule>
    <cfRule type="cellIs" dxfId="824" priority="1120" operator="greaterThan">
      <formula>0</formula>
    </cfRule>
  </conditionalFormatting>
  <conditionalFormatting sqref="I952">
    <cfRule type="cellIs" dxfId="823" priority="1117" operator="greaterThan">
      <formula>0</formula>
    </cfRule>
  </conditionalFormatting>
  <conditionalFormatting sqref="H957:H958 H960:H962">
    <cfRule type="cellIs" dxfId="822" priority="1114" operator="greaterThan">
      <formula>0</formula>
    </cfRule>
    <cfRule type="cellIs" dxfId="821" priority="1115" operator="greaterThan">
      <formula>0</formula>
    </cfRule>
    <cfRule type="cellIs" dxfId="820" priority="1116" operator="greaterThan">
      <formula>0</formula>
    </cfRule>
  </conditionalFormatting>
  <conditionalFormatting sqref="I957:I958 I960:I962">
    <cfRule type="cellIs" dxfId="819" priority="1113" operator="greaterThan">
      <formula>0</formula>
    </cfRule>
  </conditionalFormatting>
  <conditionalFormatting sqref="H959">
    <cfRule type="cellIs" dxfId="818" priority="1110" operator="greaterThan">
      <formula>0</formula>
    </cfRule>
    <cfRule type="cellIs" dxfId="817" priority="1111" operator="greaterThan">
      <formula>0</formula>
    </cfRule>
    <cfRule type="cellIs" dxfId="816" priority="1112" operator="greaterThan">
      <formula>0</formula>
    </cfRule>
  </conditionalFormatting>
  <conditionalFormatting sqref="I959">
    <cfRule type="cellIs" dxfId="815" priority="1109" operator="greaterThan">
      <formula>0</formula>
    </cfRule>
  </conditionalFormatting>
  <conditionalFormatting sqref="H964:H965 H967:H969">
    <cfRule type="cellIs" dxfId="814" priority="1106" operator="greaterThan">
      <formula>0</formula>
    </cfRule>
    <cfRule type="cellIs" dxfId="813" priority="1107" operator="greaterThan">
      <formula>0</formula>
    </cfRule>
    <cfRule type="cellIs" dxfId="812" priority="1108" operator="greaterThan">
      <formula>0</formula>
    </cfRule>
  </conditionalFormatting>
  <conditionalFormatting sqref="I964:I965 I967:I969">
    <cfRule type="cellIs" dxfId="811" priority="1105" operator="greaterThan">
      <formula>0</formula>
    </cfRule>
  </conditionalFormatting>
  <conditionalFormatting sqref="H966">
    <cfRule type="cellIs" dxfId="810" priority="1102" operator="greaterThan">
      <formula>0</formula>
    </cfRule>
    <cfRule type="cellIs" dxfId="809" priority="1103" operator="greaterThan">
      <formula>0</formula>
    </cfRule>
    <cfRule type="cellIs" dxfId="808" priority="1104" operator="greaterThan">
      <formula>0</formula>
    </cfRule>
  </conditionalFormatting>
  <conditionalFormatting sqref="I966">
    <cfRule type="cellIs" dxfId="807" priority="1101" operator="greaterThan">
      <formula>0</formula>
    </cfRule>
  </conditionalFormatting>
  <conditionalFormatting sqref="I973">
    <cfRule type="cellIs" dxfId="806" priority="1093" operator="greaterThan">
      <formula>0</formula>
    </cfRule>
  </conditionalFormatting>
  <conditionalFormatting sqref="I980">
    <cfRule type="cellIs" dxfId="805" priority="1085" operator="greaterThan">
      <formula>0</formula>
    </cfRule>
  </conditionalFormatting>
  <conditionalFormatting sqref="H971:H972 H974:H976">
    <cfRule type="cellIs" dxfId="804" priority="1098" operator="greaterThan">
      <formula>0</formula>
    </cfRule>
    <cfRule type="cellIs" dxfId="803" priority="1099" operator="greaterThan">
      <formula>0</formula>
    </cfRule>
    <cfRule type="cellIs" dxfId="802" priority="1100" operator="greaterThan">
      <formula>0</formula>
    </cfRule>
  </conditionalFormatting>
  <conditionalFormatting sqref="I971:I972 I974:I976">
    <cfRule type="cellIs" dxfId="801" priority="1097" operator="greaterThan">
      <formula>0</formula>
    </cfRule>
  </conditionalFormatting>
  <conditionalFormatting sqref="H973">
    <cfRule type="cellIs" dxfId="800" priority="1094" operator="greaterThan">
      <formula>0</formula>
    </cfRule>
    <cfRule type="cellIs" dxfId="799" priority="1095" operator="greaterThan">
      <formula>0</formula>
    </cfRule>
    <cfRule type="cellIs" dxfId="798" priority="1096" operator="greaterThan">
      <formula>0</formula>
    </cfRule>
  </conditionalFormatting>
  <conditionalFormatting sqref="H978:H979 H981:H983">
    <cfRule type="cellIs" dxfId="797" priority="1090" operator="greaterThan">
      <formula>0</formula>
    </cfRule>
    <cfRule type="cellIs" dxfId="796" priority="1091" operator="greaterThan">
      <formula>0</formula>
    </cfRule>
    <cfRule type="cellIs" dxfId="795" priority="1092" operator="greaterThan">
      <formula>0</formula>
    </cfRule>
  </conditionalFormatting>
  <conditionalFormatting sqref="I978:I979 I981:I983">
    <cfRule type="cellIs" dxfId="794" priority="1089" operator="greaterThan">
      <formula>0</formula>
    </cfRule>
  </conditionalFormatting>
  <conditionalFormatting sqref="H980">
    <cfRule type="cellIs" dxfId="793" priority="1086" operator="greaterThan">
      <formula>0</formula>
    </cfRule>
    <cfRule type="cellIs" dxfId="792" priority="1087" operator="greaterThan">
      <formula>0</formula>
    </cfRule>
    <cfRule type="cellIs" dxfId="791" priority="1088" operator="greaterThan">
      <formula>0</formula>
    </cfRule>
  </conditionalFormatting>
  <conditionalFormatting sqref="H1140:H1143">
    <cfRule type="cellIs" dxfId="790" priority="1082" operator="greaterThan">
      <formula>0</formula>
    </cfRule>
    <cfRule type="cellIs" dxfId="789" priority="1083" operator="greaterThan">
      <formula>0</formula>
    </cfRule>
    <cfRule type="cellIs" dxfId="788" priority="1084" operator="greaterThan">
      <formula>0</formula>
    </cfRule>
  </conditionalFormatting>
  <conditionalFormatting sqref="I1140:I1143">
    <cfRule type="cellIs" dxfId="787" priority="1081" operator="greaterThan">
      <formula>0</formula>
    </cfRule>
  </conditionalFormatting>
  <conditionalFormatting sqref="H1159:H1160 H1162">
    <cfRule type="cellIs" dxfId="786" priority="1078" operator="greaterThan">
      <formula>0</formula>
    </cfRule>
    <cfRule type="cellIs" dxfId="785" priority="1079" operator="greaterThan">
      <formula>0</formula>
    </cfRule>
    <cfRule type="cellIs" dxfId="784" priority="1080" operator="greaterThan">
      <formula>0</formula>
    </cfRule>
  </conditionalFormatting>
  <conditionalFormatting sqref="I1159:I1160 I1162">
    <cfRule type="cellIs" dxfId="783" priority="1077" operator="greaterThan">
      <formula>0</formula>
    </cfRule>
  </conditionalFormatting>
  <conditionalFormatting sqref="I501:I504 I506">
    <cfRule type="cellIs" dxfId="782" priority="1069" operator="greaterThan">
      <formula>0</formula>
    </cfRule>
  </conditionalFormatting>
  <conditionalFormatting sqref="H501:H504 H506">
    <cfRule type="cellIs" dxfId="781" priority="1070" operator="greaterThan">
      <formula>0</formula>
    </cfRule>
    <cfRule type="cellIs" dxfId="780" priority="1071" operator="greaterThan">
      <formula>0</formula>
    </cfRule>
    <cfRule type="cellIs" dxfId="779" priority="1072" operator="greaterThan">
      <formula>0</formula>
    </cfRule>
  </conditionalFormatting>
  <conditionalFormatting sqref="I772:I775">
    <cfRule type="cellIs" dxfId="778" priority="1065" operator="greaterThan">
      <formula>0</formula>
    </cfRule>
  </conditionalFormatting>
  <conditionalFormatting sqref="H772:H775">
    <cfRule type="cellIs" dxfId="777" priority="1066" operator="greaterThan">
      <formula>0</formula>
    </cfRule>
    <cfRule type="cellIs" dxfId="776" priority="1067" operator="greaterThan">
      <formula>0</formula>
    </cfRule>
    <cfRule type="cellIs" dxfId="775" priority="1068" operator="greaterThan">
      <formula>0</formula>
    </cfRule>
  </conditionalFormatting>
  <conditionalFormatting sqref="H850:H858">
    <cfRule type="cellIs" dxfId="774" priority="1062" operator="greaterThan">
      <formula>0</formula>
    </cfRule>
    <cfRule type="cellIs" dxfId="773" priority="1063" operator="greaterThan">
      <formula>0</formula>
    </cfRule>
    <cfRule type="cellIs" dxfId="772" priority="1064" operator="greaterThan">
      <formula>0</formula>
    </cfRule>
  </conditionalFormatting>
  <conditionalFormatting sqref="I850:I858">
    <cfRule type="cellIs" dxfId="771" priority="1061" operator="greaterThan">
      <formula>0</formula>
    </cfRule>
  </conditionalFormatting>
  <conditionalFormatting sqref="H1087:H1091">
    <cfRule type="cellIs" dxfId="770" priority="1058" operator="greaterThan">
      <formula>0</formula>
    </cfRule>
    <cfRule type="cellIs" dxfId="769" priority="1059" operator="greaterThan">
      <formula>0</formula>
    </cfRule>
    <cfRule type="cellIs" dxfId="768" priority="1060" operator="greaterThan">
      <formula>0</formula>
    </cfRule>
  </conditionalFormatting>
  <conditionalFormatting sqref="I1087:I1091">
    <cfRule type="cellIs" dxfId="767" priority="1057" operator="greaterThan">
      <formula>0</formula>
    </cfRule>
  </conditionalFormatting>
  <conditionalFormatting sqref="H1335:H1339">
    <cfRule type="cellIs" dxfId="766" priority="1054" operator="greaterThan">
      <formula>0</formula>
    </cfRule>
    <cfRule type="cellIs" dxfId="765" priority="1055" operator="greaterThan">
      <formula>0</formula>
    </cfRule>
    <cfRule type="cellIs" dxfId="764" priority="1056" operator="greaterThan">
      <formula>0</formula>
    </cfRule>
  </conditionalFormatting>
  <conditionalFormatting sqref="I1335:I1339">
    <cfRule type="cellIs" dxfId="763" priority="1053" operator="greaterThan">
      <formula>0</formula>
    </cfRule>
  </conditionalFormatting>
  <conditionalFormatting sqref="H1082:H1086">
    <cfRule type="cellIs" dxfId="762" priority="1046" operator="greaterThan">
      <formula>0</formula>
    </cfRule>
    <cfRule type="cellIs" dxfId="761" priority="1047" operator="greaterThan">
      <formula>0</formula>
    </cfRule>
    <cfRule type="cellIs" dxfId="760" priority="1048" operator="greaterThan">
      <formula>0</formula>
    </cfRule>
  </conditionalFormatting>
  <conditionalFormatting sqref="I1082:I1086">
    <cfRule type="cellIs" dxfId="759" priority="1045" operator="greaterThan">
      <formula>0</formula>
    </cfRule>
  </conditionalFormatting>
  <conditionalFormatting sqref="H886">
    <cfRule type="cellIs" dxfId="758" priority="1038" operator="greaterThan">
      <formula>0</formula>
    </cfRule>
    <cfRule type="cellIs" dxfId="757" priority="1039" operator="greaterThan">
      <formula>0</formula>
    </cfRule>
    <cfRule type="cellIs" dxfId="756" priority="1040" operator="greaterThan">
      <formula>0</formula>
    </cfRule>
  </conditionalFormatting>
  <conditionalFormatting sqref="I886">
    <cfRule type="cellIs" dxfId="755" priority="1037" operator="greaterThan">
      <formula>0</formula>
    </cfRule>
  </conditionalFormatting>
  <conditionalFormatting sqref="H1146">
    <cfRule type="cellIs" dxfId="754" priority="1018" operator="greaterThan">
      <formula>0</formula>
    </cfRule>
    <cfRule type="cellIs" dxfId="753" priority="1019" operator="greaterThan">
      <formula>0</formula>
    </cfRule>
    <cfRule type="cellIs" dxfId="752" priority="1020" operator="greaterThan">
      <formula>0</formula>
    </cfRule>
  </conditionalFormatting>
  <conditionalFormatting sqref="I1146">
    <cfRule type="cellIs" dxfId="751" priority="1017" operator="greaterThan">
      <formula>0</formula>
    </cfRule>
  </conditionalFormatting>
  <conditionalFormatting sqref="I1151">
    <cfRule type="cellIs" dxfId="750" priority="1013" operator="greaterThan">
      <formula>0</formula>
    </cfRule>
  </conditionalFormatting>
  <conditionalFormatting sqref="H1151">
    <cfRule type="cellIs" dxfId="749" priority="1014" operator="greaterThan">
      <formula>0</formula>
    </cfRule>
    <cfRule type="cellIs" dxfId="748" priority="1015" operator="greaterThan">
      <formula>0</formula>
    </cfRule>
    <cfRule type="cellIs" dxfId="747" priority="1016" operator="greaterThan">
      <formula>0</formula>
    </cfRule>
  </conditionalFormatting>
  <conditionalFormatting sqref="I1156">
    <cfRule type="cellIs" dxfId="746" priority="1009" operator="greaterThan">
      <formula>0</formula>
    </cfRule>
  </conditionalFormatting>
  <conditionalFormatting sqref="H1156">
    <cfRule type="cellIs" dxfId="745" priority="1010" operator="greaterThan">
      <formula>0</formula>
    </cfRule>
    <cfRule type="cellIs" dxfId="744" priority="1011" operator="greaterThan">
      <formula>0</formula>
    </cfRule>
    <cfRule type="cellIs" dxfId="743" priority="1012" operator="greaterThan">
      <formula>0</formula>
    </cfRule>
  </conditionalFormatting>
  <conditionalFormatting sqref="I1161">
    <cfRule type="cellIs" dxfId="742" priority="1005" operator="greaterThan">
      <formula>0</formula>
    </cfRule>
  </conditionalFormatting>
  <conditionalFormatting sqref="H1161">
    <cfRule type="cellIs" dxfId="741" priority="1006" operator="greaterThan">
      <formula>0</formula>
    </cfRule>
    <cfRule type="cellIs" dxfId="740" priority="1007" operator="greaterThan">
      <formula>0</formula>
    </cfRule>
    <cfRule type="cellIs" dxfId="739" priority="1008" operator="greaterThan">
      <formula>0</formula>
    </cfRule>
  </conditionalFormatting>
  <conditionalFormatting sqref="H99:H103">
    <cfRule type="cellIs" dxfId="738" priority="978" operator="greaterThan">
      <formula>0</formula>
    </cfRule>
    <cfRule type="cellIs" dxfId="737" priority="979" operator="greaterThan">
      <formula>0</formula>
    </cfRule>
    <cfRule type="cellIs" dxfId="736" priority="980" operator="greaterThan">
      <formula>0</formula>
    </cfRule>
  </conditionalFormatting>
  <conditionalFormatting sqref="I99:I103">
    <cfRule type="cellIs" dxfId="735" priority="977" operator="greaterThan">
      <formula>0</formula>
    </cfRule>
  </conditionalFormatting>
  <conditionalFormatting sqref="H455:H460">
    <cfRule type="cellIs" dxfId="734" priority="970" operator="greaterThan">
      <formula>0</formula>
    </cfRule>
    <cfRule type="cellIs" dxfId="733" priority="971" operator="greaterThan">
      <formula>0</formula>
    </cfRule>
    <cfRule type="cellIs" dxfId="732" priority="972" operator="greaterThan">
      <formula>0</formula>
    </cfRule>
  </conditionalFormatting>
  <conditionalFormatting sqref="I455:I460">
    <cfRule type="cellIs" dxfId="731" priority="969" operator="greaterThan">
      <formula>0</formula>
    </cfRule>
  </conditionalFormatting>
  <conditionalFormatting sqref="H461:H466">
    <cfRule type="cellIs" dxfId="730" priority="966" operator="greaterThan">
      <formula>0</formula>
    </cfRule>
    <cfRule type="cellIs" dxfId="729" priority="967" operator="greaterThan">
      <formula>0</formula>
    </cfRule>
    <cfRule type="cellIs" dxfId="728" priority="968" operator="greaterThan">
      <formula>0</formula>
    </cfRule>
  </conditionalFormatting>
  <conditionalFormatting sqref="I461:I466">
    <cfRule type="cellIs" dxfId="727" priority="965" operator="greaterThan">
      <formula>0</formula>
    </cfRule>
  </conditionalFormatting>
  <conditionalFormatting sqref="H475:H479 H481">
    <cfRule type="cellIs" dxfId="726" priority="950" operator="greaterThan">
      <formula>0</formula>
    </cfRule>
    <cfRule type="cellIs" dxfId="725" priority="951" operator="greaterThan">
      <formula>0</formula>
    </cfRule>
    <cfRule type="cellIs" dxfId="724" priority="952" operator="greaterThan">
      <formula>0</formula>
    </cfRule>
  </conditionalFormatting>
  <conditionalFormatting sqref="I475:I479 I481">
    <cfRule type="cellIs" dxfId="723" priority="949" operator="greaterThan">
      <formula>0</formula>
    </cfRule>
  </conditionalFormatting>
  <conditionalFormatting sqref="I517:I521">
    <cfRule type="cellIs" dxfId="722" priority="937" operator="greaterThan">
      <formula>0</formula>
    </cfRule>
  </conditionalFormatting>
  <conditionalFormatting sqref="H512:H516">
    <cfRule type="cellIs" dxfId="721" priority="942" operator="greaterThan">
      <formula>0</formula>
    </cfRule>
    <cfRule type="cellIs" dxfId="720" priority="943" operator="greaterThan">
      <formula>0</formula>
    </cfRule>
    <cfRule type="cellIs" dxfId="719" priority="944" operator="greaterThan">
      <formula>0</formula>
    </cfRule>
  </conditionalFormatting>
  <conditionalFormatting sqref="I512:I516">
    <cfRule type="cellIs" dxfId="718" priority="941" operator="greaterThan">
      <formula>0</formula>
    </cfRule>
  </conditionalFormatting>
  <conditionalFormatting sqref="H517:H521">
    <cfRule type="cellIs" dxfId="717" priority="938" operator="greaterThan">
      <formula>0</formula>
    </cfRule>
    <cfRule type="cellIs" dxfId="716" priority="939" operator="greaterThan">
      <formula>0</formula>
    </cfRule>
    <cfRule type="cellIs" dxfId="715" priority="940" operator="greaterThan">
      <formula>0</formula>
    </cfRule>
  </conditionalFormatting>
  <conditionalFormatting sqref="I530:I533">
    <cfRule type="cellIs" dxfId="714" priority="921" operator="greaterThan">
      <formula>0</formula>
    </cfRule>
  </conditionalFormatting>
  <conditionalFormatting sqref="I616:I620">
    <cfRule type="cellIs" dxfId="713" priority="913" operator="greaterThan">
      <formula>0</formula>
    </cfRule>
  </conditionalFormatting>
  <conditionalFormatting sqref="I621:I625">
    <cfRule type="cellIs" dxfId="712" priority="909" operator="greaterThan">
      <formula>0</formula>
    </cfRule>
  </conditionalFormatting>
  <conditionalFormatting sqref="H526:H529">
    <cfRule type="cellIs" dxfId="711" priority="926" operator="greaterThan">
      <formula>0</formula>
    </cfRule>
    <cfRule type="cellIs" dxfId="710" priority="927" operator="greaterThan">
      <formula>0</formula>
    </cfRule>
    <cfRule type="cellIs" dxfId="709" priority="928" operator="greaterThan">
      <formula>0</formula>
    </cfRule>
  </conditionalFormatting>
  <conditionalFormatting sqref="I526:I529">
    <cfRule type="cellIs" dxfId="708" priority="925" operator="greaterThan">
      <formula>0</formula>
    </cfRule>
  </conditionalFormatting>
  <conditionalFormatting sqref="H530:H533">
    <cfRule type="cellIs" dxfId="707" priority="922" operator="greaterThan">
      <formula>0</formula>
    </cfRule>
    <cfRule type="cellIs" dxfId="706" priority="923" operator="greaterThan">
      <formula>0</formula>
    </cfRule>
    <cfRule type="cellIs" dxfId="705" priority="924" operator="greaterThan">
      <formula>0</formula>
    </cfRule>
  </conditionalFormatting>
  <conditionalFormatting sqref="H606:H610">
    <cfRule type="cellIs" dxfId="704" priority="918" operator="greaterThan">
      <formula>0</formula>
    </cfRule>
    <cfRule type="cellIs" dxfId="703" priority="919" operator="greaterThan">
      <formula>0</formula>
    </cfRule>
    <cfRule type="cellIs" dxfId="702" priority="920" operator="greaterThan">
      <formula>0</formula>
    </cfRule>
  </conditionalFormatting>
  <conditionalFormatting sqref="I606:I610">
    <cfRule type="cellIs" dxfId="701" priority="917" operator="greaterThan">
      <formula>0</formula>
    </cfRule>
  </conditionalFormatting>
  <conditionalFormatting sqref="H616:H620">
    <cfRule type="cellIs" dxfId="700" priority="914" operator="greaterThan">
      <formula>0</formula>
    </cfRule>
    <cfRule type="cellIs" dxfId="699" priority="915" operator="greaterThan">
      <formula>0</formula>
    </cfRule>
    <cfRule type="cellIs" dxfId="698" priority="916" operator="greaterThan">
      <formula>0</formula>
    </cfRule>
  </conditionalFormatting>
  <conditionalFormatting sqref="H621:H625">
    <cfRule type="cellIs" dxfId="697" priority="910" operator="greaterThan">
      <formula>0</formula>
    </cfRule>
    <cfRule type="cellIs" dxfId="696" priority="911" operator="greaterThan">
      <formula>0</formula>
    </cfRule>
    <cfRule type="cellIs" dxfId="695" priority="912" operator="greaterThan">
      <formula>0</formula>
    </cfRule>
  </conditionalFormatting>
  <conditionalFormatting sqref="H632:H637">
    <cfRule type="cellIs" dxfId="694" priority="906" operator="greaterThan">
      <formula>0</formula>
    </cfRule>
    <cfRule type="cellIs" dxfId="693" priority="907" operator="greaterThan">
      <formula>0</formula>
    </cfRule>
    <cfRule type="cellIs" dxfId="692" priority="908" operator="greaterThan">
      <formula>0</formula>
    </cfRule>
  </conditionalFormatting>
  <conditionalFormatting sqref="I632:I637">
    <cfRule type="cellIs" dxfId="691" priority="905" operator="greaterThan">
      <formula>0</formula>
    </cfRule>
  </conditionalFormatting>
  <conditionalFormatting sqref="H648:H652">
    <cfRule type="cellIs" dxfId="690" priority="902" operator="greaterThan">
      <formula>0</formula>
    </cfRule>
    <cfRule type="cellIs" dxfId="689" priority="903" operator="greaterThan">
      <formula>0</formula>
    </cfRule>
    <cfRule type="cellIs" dxfId="688" priority="904" operator="greaterThan">
      <formula>0</formula>
    </cfRule>
  </conditionalFormatting>
  <conditionalFormatting sqref="I648:I652">
    <cfRule type="cellIs" dxfId="687" priority="901" operator="greaterThan">
      <formula>0</formula>
    </cfRule>
  </conditionalFormatting>
  <conditionalFormatting sqref="H653:H657">
    <cfRule type="cellIs" dxfId="686" priority="898" operator="greaterThan">
      <formula>0</formula>
    </cfRule>
    <cfRule type="cellIs" dxfId="685" priority="899" operator="greaterThan">
      <formula>0</formula>
    </cfRule>
    <cfRule type="cellIs" dxfId="684" priority="900" operator="greaterThan">
      <formula>0</formula>
    </cfRule>
  </conditionalFormatting>
  <conditionalFormatting sqref="I653:I657">
    <cfRule type="cellIs" dxfId="683" priority="897" operator="greaterThan">
      <formula>0</formula>
    </cfRule>
  </conditionalFormatting>
  <conditionalFormatting sqref="H663:H667">
    <cfRule type="cellIs" dxfId="682" priority="894" operator="greaterThan">
      <formula>0</formula>
    </cfRule>
    <cfRule type="cellIs" dxfId="681" priority="895" operator="greaterThan">
      <formula>0</formula>
    </cfRule>
    <cfRule type="cellIs" dxfId="680" priority="896" operator="greaterThan">
      <formula>0</formula>
    </cfRule>
  </conditionalFormatting>
  <conditionalFormatting sqref="I663:I667">
    <cfRule type="cellIs" dxfId="679" priority="893" operator="greaterThan">
      <formula>0</formula>
    </cfRule>
  </conditionalFormatting>
  <conditionalFormatting sqref="H596:H600">
    <cfRule type="cellIs" dxfId="678" priority="890" operator="greaterThan">
      <formula>0</formula>
    </cfRule>
    <cfRule type="cellIs" dxfId="677" priority="891" operator="greaterThan">
      <formula>0</formula>
    </cfRule>
    <cfRule type="cellIs" dxfId="676" priority="892" operator="greaterThan">
      <formula>0</formula>
    </cfRule>
  </conditionalFormatting>
  <conditionalFormatting sqref="I596:I600">
    <cfRule type="cellIs" dxfId="675" priority="889" operator="greaterThan">
      <formula>0</formula>
    </cfRule>
  </conditionalFormatting>
  <conditionalFormatting sqref="H638:H642">
    <cfRule type="cellIs" dxfId="674" priority="886" operator="greaterThan">
      <formula>0</formula>
    </cfRule>
    <cfRule type="cellIs" dxfId="673" priority="887" operator="greaterThan">
      <formula>0</formula>
    </cfRule>
    <cfRule type="cellIs" dxfId="672" priority="888" operator="greaterThan">
      <formula>0</formula>
    </cfRule>
  </conditionalFormatting>
  <conditionalFormatting sqref="I638:I642">
    <cfRule type="cellIs" dxfId="671" priority="885" operator="greaterThan">
      <formula>0</formula>
    </cfRule>
  </conditionalFormatting>
  <conditionalFormatting sqref="H674:H679">
    <cfRule type="cellIs" dxfId="670" priority="882" operator="greaterThan">
      <formula>0</formula>
    </cfRule>
    <cfRule type="cellIs" dxfId="669" priority="883" operator="greaterThan">
      <formula>0</formula>
    </cfRule>
    <cfRule type="cellIs" dxfId="668" priority="884" operator="greaterThan">
      <formula>0</formula>
    </cfRule>
  </conditionalFormatting>
  <conditionalFormatting sqref="I674:I679">
    <cfRule type="cellIs" dxfId="667" priority="881" operator="greaterThan">
      <formula>0</formula>
    </cfRule>
  </conditionalFormatting>
  <conditionalFormatting sqref="H680:H684">
    <cfRule type="cellIs" dxfId="666" priority="878" operator="greaterThan">
      <formula>0</formula>
    </cfRule>
    <cfRule type="cellIs" dxfId="665" priority="879" operator="greaterThan">
      <formula>0</formula>
    </cfRule>
    <cfRule type="cellIs" dxfId="664" priority="880" operator="greaterThan">
      <formula>0</formula>
    </cfRule>
  </conditionalFormatting>
  <conditionalFormatting sqref="I680:I684">
    <cfRule type="cellIs" dxfId="663" priority="877" operator="greaterThan">
      <formula>0</formula>
    </cfRule>
  </conditionalFormatting>
  <conditionalFormatting sqref="H690:H694">
    <cfRule type="cellIs" dxfId="662" priority="874" operator="greaterThan">
      <formula>0</formula>
    </cfRule>
    <cfRule type="cellIs" dxfId="661" priority="875" operator="greaterThan">
      <formula>0</formula>
    </cfRule>
    <cfRule type="cellIs" dxfId="660" priority="876" operator="greaterThan">
      <formula>0</formula>
    </cfRule>
  </conditionalFormatting>
  <conditionalFormatting sqref="I690:I694">
    <cfRule type="cellIs" dxfId="659" priority="873" operator="greaterThan">
      <formula>0</formula>
    </cfRule>
  </conditionalFormatting>
  <conditionalFormatting sqref="I695:I699">
    <cfRule type="cellIs" dxfId="658" priority="869" operator="greaterThan">
      <formula>0</formula>
    </cfRule>
  </conditionalFormatting>
  <conditionalFormatting sqref="H695:H699">
    <cfRule type="cellIs" dxfId="657" priority="870" operator="greaterThan">
      <formula>0</formula>
    </cfRule>
    <cfRule type="cellIs" dxfId="656" priority="871" operator="greaterThan">
      <formula>0</formula>
    </cfRule>
    <cfRule type="cellIs" dxfId="655" priority="872" operator="greaterThan">
      <formula>0</formula>
    </cfRule>
  </conditionalFormatting>
  <conditionalFormatting sqref="I705:I709">
    <cfRule type="cellIs" dxfId="654" priority="861" operator="greaterThan">
      <formula>0</formula>
    </cfRule>
  </conditionalFormatting>
  <conditionalFormatting sqref="H700:H704">
    <cfRule type="cellIs" dxfId="653" priority="866" operator="greaterThan">
      <formula>0</formula>
    </cfRule>
    <cfRule type="cellIs" dxfId="652" priority="867" operator="greaterThan">
      <formula>0</formula>
    </cfRule>
    <cfRule type="cellIs" dxfId="651" priority="868" operator="greaterThan">
      <formula>0</formula>
    </cfRule>
  </conditionalFormatting>
  <conditionalFormatting sqref="I700:I704">
    <cfRule type="cellIs" dxfId="650" priority="865" operator="greaterThan">
      <formula>0</formula>
    </cfRule>
  </conditionalFormatting>
  <conditionalFormatting sqref="H705:H709">
    <cfRule type="cellIs" dxfId="649" priority="862" operator="greaterThan">
      <formula>0</formula>
    </cfRule>
    <cfRule type="cellIs" dxfId="648" priority="863" operator="greaterThan">
      <formula>0</formula>
    </cfRule>
    <cfRule type="cellIs" dxfId="647" priority="864" operator="greaterThan">
      <formula>0</formula>
    </cfRule>
  </conditionalFormatting>
  <conditionalFormatting sqref="I722:I726">
    <cfRule type="cellIs" dxfId="646" priority="853" operator="greaterThan">
      <formula>0</formula>
    </cfRule>
  </conditionalFormatting>
  <conditionalFormatting sqref="H722:H726">
    <cfRule type="cellIs" dxfId="645" priority="854" operator="greaterThan">
      <formula>0</formula>
    </cfRule>
    <cfRule type="cellIs" dxfId="644" priority="855" operator="greaterThan">
      <formula>0</formula>
    </cfRule>
    <cfRule type="cellIs" dxfId="643" priority="856" operator="greaterThan">
      <formula>0</formula>
    </cfRule>
  </conditionalFormatting>
  <conditionalFormatting sqref="I716:I721">
    <cfRule type="cellIs" dxfId="642" priority="857" operator="greaterThan">
      <formula>0</formula>
    </cfRule>
  </conditionalFormatting>
  <conditionalFormatting sqref="H716:H721">
    <cfRule type="cellIs" dxfId="641" priority="858" operator="greaterThan">
      <formula>0</formula>
    </cfRule>
    <cfRule type="cellIs" dxfId="640" priority="859" operator="greaterThan">
      <formula>0</formula>
    </cfRule>
    <cfRule type="cellIs" dxfId="639" priority="860" operator="greaterThan">
      <formula>0</formula>
    </cfRule>
  </conditionalFormatting>
  <conditionalFormatting sqref="I737:I741">
    <cfRule type="cellIs" dxfId="638" priority="845" operator="greaterThan">
      <formula>0</formula>
    </cfRule>
  </conditionalFormatting>
  <conditionalFormatting sqref="H732:H736">
    <cfRule type="cellIs" dxfId="637" priority="850" operator="greaterThan">
      <formula>0</formula>
    </cfRule>
    <cfRule type="cellIs" dxfId="636" priority="851" operator="greaterThan">
      <formula>0</formula>
    </cfRule>
    <cfRule type="cellIs" dxfId="635" priority="852" operator="greaterThan">
      <formula>0</formula>
    </cfRule>
  </conditionalFormatting>
  <conditionalFormatting sqref="I732:I736">
    <cfRule type="cellIs" dxfId="634" priority="849" operator="greaterThan">
      <formula>0</formula>
    </cfRule>
  </conditionalFormatting>
  <conditionalFormatting sqref="H737:H741">
    <cfRule type="cellIs" dxfId="633" priority="846" operator="greaterThan">
      <formula>0</formula>
    </cfRule>
    <cfRule type="cellIs" dxfId="632" priority="847" operator="greaterThan">
      <formula>0</formula>
    </cfRule>
    <cfRule type="cellIs" dxfId="631" priority="848" operator="greaterThan">
      <formula>0</formula>
    </cfRule>
  </conditionalFormatting>
  <conditionalFormatting sqref="H747:H751">
    <cfRule type="cellIs" dxfId="630" priority="842" operator="greaterThan">
      <formula>0</formula>
    </cfRule>
    <cfRule type="cellIs" dxfId="629" priority="843" operator="greaterThan">
      <formula>0</formula>
    </cfRule>
    <cfRule type="cellIs" dxfId="628" priority="844" operator="greaterThan">
      <formula>0</formula>
    </cfRule>
  </conditionalFormatting>
  <conditionalFormatting sqref="I747:I751">
    <cfRule type="cellIs" dxfId="627" priority="841" operator="greaterThan">
      <formula>0</formula>
    </cfRule>
  </conditionalFormatting>
  <conditionalFormatting sqref="H752:H756">
    <cfRule type="cellIs" dxfId="626" priority="838" operator="greaterThan">
      <formula>0</formula>
    </cfRule>
    <cfRule type="cellIs" dxfId="625" priority="839" operator="greaterThan">
      <formula>0</formula>
    </cfRule>
    <cfRule type="cellIs" dxfId="624" priority="840" operator="greaterThan">
      <formula>0</formula>
    </cfRule>
  </conditionalFormatting>
  <conditionalFormatting sqref="I752:I756">
    <cfRule type="cellIs" dxfId="623" priority="837" operator="greaterThan">
      <formula>0</formula>
    </cfRule>
  </conditionalFormatting>
  <conditionalFormatting sqref="H763:H767">
    <cfRule type="cellIs" dxfId="622" priority="826" operator="greaterThan">
      <formula>0</formula>
    </cfRule>
    <cfRule type="cellIs" dxfId="621" priority="827" operator="greaterThan">
      <formula>0</formula>
    </cfRule>
    <cfRule type="cellIs" dxfId="620" priority="828" operator="greaterThan">
      <formula>0</formula>
    </cfRule>
  </conditionalFormatting>
  <conditionalFormatting sqref="I763:I767">
    <cfRule type="cellIs" dxfId="619" priority="825" operator="greaterThan">
      <formula>0</formula>
    </cfRule>
  </conditionalFormatting>
  <conditionalFormatting sqref="H780:H783">
    <cfRule type="cellIs" dxfId="618" priority="822" operator="greaterThan">
      <formula>0</formula>
    </cfRule>
    <cfRule type="cellIs" dxfId="617" priority="823" operator="greaterThan">
      <formula>0</formula>
    </cfRule>
    <cfRule type="cellIs" dxfId="616" priority="824" operator="greaterThan">
      <formula>0</formula>
    </cfRule>
  </conditionalFormatting>
  <conditionalFormatting sqref="I780:I783">
    <cfRule type="cellIs" dxfId="615" priority="821" operator="greaterThan">
      <formula>0</formula>
    </cfRule>
  </conditionalFormatting>
  <conditionalFormatting sqref="H784:H787">
    <cfRule type="cellIs" dxfId="614" priority="818" operator="greaterThan">
      <formula>0</formula>
    </cfRule>
    <cfRule type="cellIs" dxfId="613" priority="819" operator="greaterThan">
      <formula>0</formula>
    </cfRule>
    <cfRule type="cellIs" dxfId="612" priority="820" operator="greaterThan">
      <formula>0</formula>
    </cfRule>
  </conditionalFormatting>
  <conditionalFormatting sqref="I784:I787">
    <cfRule type="cellIs" dxfId="611" priority="817" operator="greaterThan">
      <formula>0</formula>
    </cfRule>
  </conditionalFormatting>
  <conditionalFormatting sqref="H792:H795">
    <cfRule type="cellIs" dxfId="610" priority="814" operator="greaterThan">
      <formula>0</formula>
    </cfRule>
    <cfRule type="cellIs" dxfId="609" priority="815" operator="greaterThan">
      <formula>0</formula>
    </cfRule>
    <cfRule type="cellIs" dxfId="608" priority="816" operator="greaterThan">
      <formula>0</formula>
    </cfRule>
  </conditionalFormatting>
  <conditionalFormatting sqref="I792:I795">
    <cfRule type="cellIs" dxfId="607" priority="813" operator="greaterThan">
      <formula>0</formula>
    </cfRule>
  </conditionalFormatting>
  <conditionalFormatting sqref="H807:H810">
    <cfRule type="cellIs" dxfId="606" priority="802" operator="greaterThan">
      <formula>0</formula>
    </cfRule>
    <cfRule type="cellIs" dxfId="605" priority="803" operator="greaterThan">
      <formula>0</formula>
    </cfRule>
    <cfRule type="cellIs" dxfId="604" priority="804" operator="greaterThan">
      <formula>0</formula>
    </cfRule>
  </conditionalFormatting>
  <conditionalFormatting sqref="I807:I810">
    <cfRule type="cellIs" dxfId="603" priority="801" operator="greaterThan">
      <formula>0</formula>
    </cfRule>
  </conditionalFormatting>
  <conditionalFormatting sqref="H803:H806">
    <cfRule type="cellIs" dxfId="602" priority="806" operator="greaterThan">
      <formula>0</formula>
    </cfRule>
    <cfRule type="cellIs" dxfId="601" priority="807" operator="greaterThan">
      <formula>0</formula>
    </cfRule>
    <cfRule type="cellIs" dxfId="600" priority="808" operator="greaterThan">
      <formula>0</formula>
    </cfRule>
  </conditionalFormatting>
  <conditionalFormatting sqref="I803:I806">
    <cfRule type="cellIs" dxfId="599" priority="805" operator="greaterThan">
      <formula>0</formula>
    </cfRule>
  </conditionalFormatting>
  <conditionalFormatting sqref="H830:H837 H839">
    <cfRule type="cellIs" dxfId="598" priority="798" operator="greaterThan">
      <formula>0</formula>
    </cfRule>
    <cfRule type="cellIs" dxfId="597" priority="799" operator="greaterThan">
      <formula>0</formula>
    </cfRule>
    <cfRule type="cellIs" dxfId="596" priority="800" operator="greaterThan">
      <formula>0</formula>
    </cfRule>
  </conditionalFormatting>
  <conditionalFormatting sqref="I830:I837 I839">
    <cfRule type="cellIs" dxfId="595" priority="797" operator="greaterThan">
      <formula>0</formula>
    </cfRule>
  </conditionalFormatting>
  <conditionalFormatting sqref="H867:H874">
    <cfRule type="cellIs" dxfId="594" priority="794" operator="greaterThan">
      <formula>0</formula>
    </cfRule>
    <cfRule type="cellIs" dxfId="593" priority="795" operator="greaterThan">
      <formula>0</formula>
    </cfRule>
    <cfRule type="cellIs" dxfId="592" priority="796" operator="greaterThan">
      <formula>0</formula>
    </cfRule>
  </conditionalFormatting>
  <conditionalFormatting sqref="I867:I874">
    <cfRule type="cellIs" dxfId="591" priority="793" operator="greaterThan">
      <formula>0</formula>
    </cfRule>
  </conditionalFormatting>
  <conditionalFormatting sqref="H875:H882">
    <cfRule type="cellIs" dxfId="590" priority="790" operator="greaterThan">
      <formula>0</formula>
    </cfRule>
    <cfRule type="cellIs" dxfId="589" priority="791" operator="greaterThan">
      <formula>0</formula>
    </cfRule>
    <cfRule type="cellIs" dxfId="588" priority="792" operator="greaterThan">
      <formula>0</formula>
    </cfRule>
  </conditionalFormatting>
  <conditionalFormatting sqref="I875:I882">
    <cfRule type="cellIs" dxfId="587" priority="789" operator="greaterThan">
      <formula>0</formula>
    </cfRule>
  </conditionalFormatting>
  <conditionalFormatting sqref="H890:H892 H894:H896">
    <cfRule type="cellIs" dxfId="586" priority="786" operator="greaterThan">
      <formula>0</formula>
    </cfRule>
    <cfRule type="cellIs" dxfId="585" priority="787" operator="greaterThan">
      <formula>0</formula>
    </cfRule>
    <cfRule type="cellIs" dxfId="584" priority="788" operator="greaterThan">
      <formula>0</formula>
    </cfRule>
  </conditionalFormatting>
  <conditionalFormatting sqref="I890:I892 I894:I896">
    <cfRule type="cellIs" dxfId="583" priority="785" operator="greaterThan">
      <formula>0</formula>
    </cfRule>
  </conditionalFormatting>
  <conditionalFormatting sqref="H893">
    <cfRule type="cellIs" dxfId="582" priority="782" operator="greaterThan">
      <formula>0</formula>
    </cfRule>
    <cfRule type="cellIs" dxfId="581" priority="783" operator="greaterThan">
      <formula>0</formula>
    </cfRule>
    <cfRule type="cellIs" dxfId="580" priority="784" operator="greaterThan">
      <formula>0</formula>
    </cfRule>
  </conditionalFormatting>
  <conditionalFormatting sqref="I893">
    <cfRule type="cellIs" dxfId="579" priority="781" operator="greaterThan">
      <formula>0</formula>
    </cfRule>
  </conditionalFormatting>
  <conditionalFormatting sqref="H900">
    <cfRule type="cellIs" dxfId="578" priority="774" operator="greaterThan">
      <formula>0</formula>
    </cfRule>
    <cfRule type="cellIs" dxfId="577" priority="775" operator="greaterThan">
      <formula>0</formula>
    </cfRule>
    <cfRule type="cellIs" dxfId="576" priority="776" operator="greaterThan">
      <formula>0</formula>
    </cfRule>
  </conditionalFormatting>
  <conditionalFormatting sqref="I900">
    <cfRule type="cellIs" dxfId="575" priority="773" operator="greaterThan">
      <formula>0</formula>
    </cfRule>
  </conditionalFormatting>
  <conditionalFormatting sqref="H897:H899 H901:H903">
    <cfRule type="cellIs" dxfId="574" priority="778" operator="greaterThan">
      <formula>0</formula>
    </cfRule>
    <cfRule type="cellIs" dxfId="573" priority="779" operator="greaterThan">
      <formula>0</formula>
    </cfRule>
    <cfRule type="cellIs" dxfId="572" priority="780" operator="greaterThan">
      <formula>0</formula>
    </cfRule>
  </conditionalFormatting>
  <conditionalFormatting sqref="I897:I899 I901:I903">
    <cfRule type="cellIs" dxfId="571" priority="777" operator="greaterThan">
      <formula>0</formula>
    </cfRule>
  </conditionalFormatting>
  <conditionalFormatting sqref="H904:H906 H908:H909">
    <cfRule type="cellIs" dxfId="570" priority="770" operator="greaterThan">
      <formula>0</formula>
    </cfRule>
    <cfRule type="cellIs" dxfId="569" priority="771" operator="greaterThan">
      <formula>0</formula>
    </cfRule>
    <cfRule type="cellIs" dxfId="568" priority="772" operator="greaterThan">
      <formula>0</formula>
    </cfRule>
  </conditionalFormatting>
  <conditionalFormatting sqref="I904:I906 I908:I909">
    <cfRule type="cellIs" dxfId="567" priority="769" operator="greaterThan">
      <formula>0</formula>
    </cfRule>
  </conditionalFormatting>
  <conditionalFormatting sqref="I907">
    <cfRule type="cellIs" dxfId="566" priority="765" operator="greaterThan">
      <formula>0</formula>
    </cfRule>
  </conditionalFormatting>
  <conditionalFormatting sqref="I925:I928">
    <cfRule type="cellIs" dxfId="565" priority="741" operator="greaterThan">
      <formula>0</formula>
    </cfRule>
  </conditionalFormatting>
  <conditionalFormatting sqref="H907">
    <cfRule type="cellIs" dxfId="564" priority="766" operator="greaterThan">
      <formula>0</formula>
    </cfRule>
    <cfRule type="cellIs" dxfId="563" priority="767" operator="greaterThan">
      <formula>0</formula>
    </cfRule>
    <cfRule type="cellIs" dxfId="562" priority="768" operator="greaterThan">
      <formula>0</formula>
    </cfRule>
  </conditionalFormatting>
  <conditionalFormatting sqref="I910:I912 I914:I915">
    <cfRule type="cellIs" dxfId="561" priority="761" operator="greaterThan">
      <formula>0</formula>
    </cfRule>
  </conditionalFormatting>
  <conditionalFormatting sqref="H910:H912 H914:H915">
    <cfRule type="cellIs" dxfId="560" priority="762" operator="greaterThan">
      <formula>0</formula>
    </cfRule>
    <cfRule type="cellIs" dxfId="559" priority="763" operator="greaterThan">
      <formula>0</formula>
    </cfRule>
    <cfRule type="cellIs" dxfId="558" priority="764" operator="greaterThan">
      <formula>0</formula>
    </cfRule>
  </conditionalFormatting>
  <conditionalFormatting sqref="I913">
    <cfRule type="cellIs" dxfId="557" priority="757" operator="greaterThan">
      <formula>0</formula>
    </cfRule>
  </conditionalFormatting>
  <conditionalFormatting sqref="H913">
    <cfRule type="cellIs" dxfId="556" priority="758" operator="greaterThan">
      <formula>0</formula>
    </cfRule>
    <cfRule type="cellIs" dxfId="555" priority="759" operator="greaterThan">
      <formula>0</formula>
    </cfRule>
    <cfRule type="cellIs" dxfId="554" priority="760" operator="greaterThan">
      <formula>0</formula>
    </cfRule>
  </conditionalFormatting>
  <conditionalFormatting sqref="I919">
    <cfRule type="cellIs" dxfId="553" priority="749" operator="greaterThan">
      <formula>0</formula>
    </cfRule>
  </conditionalFormatting>
  <conditionalFormatting sqref="H919">
    <cfRule type="cellIs" dxfId="552" priority="750" operator="greaterThan">
      <formula>0</formula>
    </cfRule>
    <cfRule type="cellIs" dxfId="551" priority="751" operator="greaterThan">
      <formula>0</formula>
    </cfRule>
    <cfRule type="cellIs" dxfId="550" priority="752" operator="greaterThan">
      <formula>0</formula>
    </cfRule>
  </conditionalFormatting>
  <conditionalFormatting sqref="H916:H918 H920:H921">
    <cfRule type="cellIs" dxfId="549" priority="754" operator="greaterThan">
      <formula>0</formula>
    </cfRule>
    <cfRule type="cellIs" dxfId="548" priority="755" operator="greaterThan">
      <formula>0</formula>
    </cfRule>
    <cfRule type="cellIs" dxfId="547" priority="756" operator="greaterThan">
      <formula>0</formula>
    </cfRule>
  </conditionalFormatting>
  <conditionalFormatting sqref="I916:I918 I920:I921">
    <cfRule type="cellIs" dxfId="546" priority="753" operator="greaterThan">
      <formula>0</formula>
    </cfRule>
  </conditionalFormatting>
  <conditionalFormatting sqref="H922:H924">
    <cfRule type="cellIs" dxfId="545" priority="746" operator="greaterThan">
      <formula>0</formula>
    </cfRule>
    <cfRule type="cellIs" dxfId="544" priority="747" operator="greaterThan">
      <formula>0</formula>
    </cfRule>
    <cfRule type="cellIs" dxfId="543" priority="748" operator="greaterThan">
      <formula>0</formula>
    </cfRule>
  </conditionalFormatting>
  <conditionalFormatting sqref="I922:I924">
    <cfRule type="cellIs" dxfId="542" priority="745" operator="greaterThan">
      <formula>0</formula>
    </cfRule>
  </conditionalFormatting>
  <conditionalFormatting sqref="H925:H928">
    <cfRule type="cellIs" dxfId="541" priority="742" operator="greaterThan">
      <formula>0</formula>
    </cfRule>
    <cfRule type="cellIs" dxfId="540" priority="743" operator="greaterThan">
      <formula>0</formula>
    </cfRule>
    <cfRule type="cellIs" dxfId="539" priority="744" operator="greaterThan">
      <formula>0</formula>
    </cfRule>
  </conditionalFormatting>
  <conditionalFormatting sqref="H1062:H1066">
    <cfRule type="cellIs" dxfId="538" priority="738" operator="greaterThan">
      <formula>0</formula>
    </cfRule>
    <cfRule type="cellIs" dxfId="537" priority="739" operator="greaterThan">
      <formula>0</formula>
    </cfRule>
    <cfRule type="cellIs" dxfId="536" priority="740" operator="greaterThan">
      <formula>0</formula>
    </cfRule>
  </conditionalFormatting>
  <conditionalFormatting sqref="I1062:I1066">
    <cfRule type="cellIs" dxfId="535" priority="737" operator="greaterThan">
      <formula>0</formula>
    </cfRule>
  </conditionalFormatting>
  <conditionalFormatting sqref="H1072:H1076">
    <cfRule type="cellIs" dxfId="534" priority="734" operator="greaterThan">
      <formula>0</formula>
    </cfRule>
    <cfRule type="cellIs" dxfId="533" priority="735" operator="greaterThan">
      <formula>0</formula>
    </cfRule>
    <cfRule type="cellIs" dxfId="532" priority="736" operator="greaterThan">
      <formula>0</formula>
    </cfRule>
  </conditionalFormatting>
  <conditionalFormatting sqref="I1072:I1076">
    <cfRule type="cellIs" dxfId="531" priority="733" operator="greaterThan">
      <formula>0</formula>
    </cfRule>
  </conditionalFormatting>
  <conditionalFormatting sqref="H1120:H1123">
    <cfRule type="cellIs" dxfId="530" priority="714" operator="greaterThan">
      <formula>0</formula>
    </cfRule>
    <cfRule type="cellIs" dxfId="529" priority="715" operator="greaterThan">
      <formula>0</formula>
    </cfRule>
    <cfRule type="cellIs" dxfId="528" priority="716" operator="greaterThan">
      <formula>0</formula>
    </cfRule>
  </conditionalFormatting>
  <conditionalFormatting sqref="I1120:I1123">
    <cfRule type="cellIs" dxfId="527" priority="713" operator="greaterThan">
      <formula>0</formula>
    </cfRule>
  </conditionalFormatting>
  <conditionalFormatting sqref="H1124:H1127">
    <cfRule type="cellIs" dxfId="526" priority="710" operator="greaterThan">
      <formula>0</formula>
    </cfRule>
    <cfRule type="cellIs" dxfId="525" priority="711" operator="greaterThan">
      <formula>0</formula>
    </cfRule>
    <cfRule type="cellIs" dxfId="524" priority="712" operator="greaterThan">
      <formula>0</formula>
    </cfRule>
  </conditionalFormatting>
  <conditionalFormatting sqref="I1124:I1127">
    <cfRule type="cellIs" dxfId="523" priority="709" operator="greaterThan">
      <formula>0</formula>
    </cfRule>
  </conditionalFormatting>
  <conditionalFormatting sqref="H1173:H1177">
    <cfRule type="cellIs" dxfId="522" priority="706" operator="greaterThan">
      <formula>0</formula>
    </cfRule>
    <cfRule type="cellIs" dxfId="521" priority="707" operator="greaterThan">
      <formula>0</formula>
    </cfRule>
    <cfRule type="cellIs" dxfId="520" priority="708" operator="greaterThan">
      <formula>0</formula>
    </cfRule>
  </conditionalFormatting>
  <conditionalFormatting sqref="I1173:I1177">
    <cfRule type="cellIs" dxfId="519" priority="705" operator="greaterThan">
      <formula>0</formula>
    </cfRule>
  </conditionalFormatting>
  <conditionalFormatting sqref="H1182:H1185">
    <cfRule type="cellIs" dxfId="518" priority="702" operator="greaterThan">
      <formula>0</formula>
    </cfRule>
    <cfRule type="cellIs" dxfId="517" priority="703" operator="greaterThan">
      <formula>0</formula>
    </cfRule>
    <cfRule type="cellIs" dxfId="516" priority="704" operator="greaterThan">
      <formula>0</formula>
    </cfRule>
  </conditionalFormatting>
  <conditionalFormatting sqref="I1182:I1185">
    <cfRule type="cellIs" dxfId="515" priority="701" operator="greaterThan">
      <formula>0</formula>
    </cfRule>
  </conditionalFormatting>
  <conditionalFormatting sqref="H1190:H1193">
    <cfRule type="cellIs" dxfId="514" priority="698" operator="greaterThan">
      <formula>0</formula>
    </cfRule>
    <cfRule type="cellIs" dxfId="513" priority="699" operator="greaterThan">
      <formula>0</formula>
    </cfRule>
    <cfRule type="cellIs" dxfId="512" priority="700" operator="greaterThan">
      <formula>0</formula>
    </cfRule>
  </conditionalFormatting>
  <conditionalFormatting sqref="I1190:I1193">
    <cfRule type="cellIs" dxfId="511" priority="697" operator="greaterThan">
      <formula>0</formula>
    </cfRule>
  </conditionalFormatting>
  <conditionalFormatting sqref="H1194:H1197">
    <cfRule type="cellIs" dxfId="510" priority="694" operator="greaterThan">
      <formula>0</formula>
    </cfRule>
    <cfRule type="cellIs" dxfId="509" priority="695" operator="greaterThan">
      <formula>0</formula>
    </cfRule>
    <cfRule type="cellIs" dxfId="508" priority="696" operator="greaterThan">
      <formula>0</formula>
    </cfRule>
  </conditionalFormatting>
  <conditionalFormatting sqref="I1194:I1197">
    <cfRule type="cellIs" dxfId="507" priority="693" operator="greaterThan">
      <formula>0</formula>
    </cfRule>
  </conditionalFormatting>
  <conditionalFormatting sqref="I1208:I1212">
    <cfRule type="cellIs" dxfId="506" priority="689" operator="greaterThan">
      <formula>0</formula>
    </cfRule>
  </conditionalFormatting>
  <conditionalFormatting sqref="H1208:H1212">
    <cfRule type="cellIs" dxfId="505" priority="690" operator="greaterThan">
      <formula>0</formula>
    </cfRule>
    <cfRule type="cellIs" dxfId="504" priority="691" operator="greaterThan">
      <formula>0</formula>
    </cfRule>
    <cfRule type="cellIs" dxfId="503" priority="692" operator="greaterThan">
      <formula>0</formula>
    </cfRule>
  </conditionalFormatting>
  <conditionalFormatting sqref="I1198:I1202">
    <cfRule type="cellIs" dxfId="502" priority="685" operator="greaterThan">
      <formula>0</formula>
    </cfRule>
  </conditionalFormatting>
  <conditionalFormatting sqref="H1198:H1202">
    <cfRule type="cellIs" dxfId="501" priority="686" operator="greaterThan">
      <formula>0</formula>
    </cfRule>
    <cfRule type="cellIs" dxfId="500" priority="687" operator="greaterThan">
      <formula>0</formula>
    </cfRule>
    <cfRule type="cellIs" dxfId="499" priority="688" operator="greaterThan">
      <formula>0</formula>
    </cfRule>
  </conditionalFormatting>
  <conditionalFormatting sqref="H1217:H1220">
    <cfRule type="cellIs" dxfId="498" priority="682" operator="greaterThan">
      <formula>0</formula>
    </cfRule>
    <cfRule type="cellIs" dxfId="497" priority="683" operator="greaterThan">
      <formula>0</formula>
    </cfRule>
    <cfRule type="cellIs" dxfId="496" priority="684" operator="greaterThan">
      <formula>0</formula>
    </cfRule>
  </conditionalFormatting>
  <conditionalFormatting sqref="I1217:I1220">
    <cfRule type="cellIs" dxfId="495" priority="681" operator="greaterThan">
      <formula>0</formula>
    </cfRule>
  </conditionalFormatting>
  <conditionalFormatting sqref="H1213:H1216">
    <cfRule type="cellIs" dxfId="494" priority="678" operator="greaterThan">
      <formula>0</formula>
    </cfRule>
    <cfRule type="cellIs" dxfId="493" priority="679" operator="greaterThan">
      <formula>0</formula>
    </cfRule>
    <cfRule type="cellIs" dxfId="492" priority="680" operator="greaterThan">
      <formula>0</formula>
    </cfRule>
  </conditionalFormatting>
  <conditionalFormatting sqref="I1213:I1216">
    <cfRule type="cellIs" dxfId="491" priority="677" operator="greaterThan">
      <formula>0</formula>
    </cfRule>
  </conditionalFormatting>
  <conditionalFormatting sqref="H1229:H1232">
    <cfRule type="cellIs" dxfId="490" priority="674" operator="greaterThan">
      <formula>0</formula>
    </cfRule>
    <cfRule type="cellIs" dxfId="489" priority="675" operator="greaterThan">
      <formula>0</formula>
    </cfRule>
    <cfRule type="cellIs" dxfId="488" priority="676" operator="greaterThan">
      <formula>0</formula>
    </cfRule>
  </conditionalFormatting>
  <conditionalFormatting sqref="I1229:I1232">
    <cfRule type="cellIs" dxfId="487" priority="673" operator="greaterThan">
      <formula>0</formula>
    </cfRule>
  </conditionalFormatting>
  <conditionalFormatting sqref="H1243:H1247">
    <cfRule type="cellIs" dxfId="486" priority="670" operator="greaterThan">
      <formula>0</formula>
    </cfRule>
    <cfRule type="cellIs" dxfId="485" priority="671" operator="greaterThan">
      <formula>0</formula>
    </cfRule>
    <cfRule type="cellIs" dxfId="484" priority="672" operator="greaterThan">
      <formula>0</formula>
    </cfRule>
  </conditionalFormatting>
  <conditionalFormatting sqref="I1243:I1247">
    <cfRule type="cellIs" dxfId="483" priority="669" operator="greaterThan">
      <formula>0</formula>
    </cfRule>
  </conditionalFormatting>
  <conditionalFormatting sqref="H1233:H1237">
    <cfRule type="cellIs" dxfId="482" priority="666" operator="greaterThan">
      <formula>0</formula>
    </cfRule>
    <cfRule type="cellIs" dxfId="481" priority="667" operator="greaterThan">
      <formula>0</formula>
    </cfRule>
    <cfRule type="cellIs" dxfId="480" priority="668" operator="greaterThan">
      <formula>0</formula>
    </cfRule>
  </conditionalFormatting>
  <conditionalFormatting sqref="I1233:I1237">
    <cfRule type="cellIs" dxfId="479" priority="665" operator="greaterThan">
      <formula>0</formula>
    </cfRule>
  </conditionalFormatting>
  <conditionalFormatting sqref="H1252:H1255">
    <cfRule type="cellIs" dxfId="478" priority="662" operator="greaterThan">
      <formula>0</formula>
    </cfRule>
    <cfRule type="cellIs" dxfId="477" priority="663" operator="greaterThan">
      <formula>0</formula>
    </cfRule>
    <cfRule type="cellIs" dxfId="476" priority="664" operator="greaterThan">
      <formula>0</formula>
    </cfRule>
  </conditionalFormatting>
  <conditionalFormatting sqref="I1252:I1255">
    <cfRule type="cellIs" dxfId="475" priority="661" operator="greaterThan">
      <formula>0</formula>
    </cfRule>
  </conditionalFormatting>
  <conditionalFormatting sqref="I1256:I1259">
    <cfRule type="cellIs" dxfId="474" priority="657" operator="greaterThan">
      <formula>0</formula>
    </cfRule>
  </conditionalFormatting>
  <conditionalFormatting sqref="I1264:I1267">
    <cfRule type="cellIs" dxfId="473" priority="649" operator="greaterThan">
      <formula>0</formula>
    </cfRule>
  </conditionalFormatting>
  <conditionalFormatting sqref="H1256:H1259">
    <cfRule type="cellIs" dxfId="472" priority="658" operator="greaterThan">
      <formula>0</formula>
    </cfRule>
    <cfRule type="cellIs" dxfId="471" priority="659" operator="greaterThan">
      <formula>0</formula>
    </cfRule>
    <cfRule type="cellIs" dxfId="470" priority="660" operator="greaterThan">
      <formula>0</formula>
    </cfRule>
  </conditionalFormatting>
  <conditionalFormatting sqref="H1260:H1263">
    <cfRule type="cellIs" dxfId="469" priority="654" operator="greaterThan">
      <formula>0</formula>
    </cfRule>
    <cfRule type="cellIs" dxfId="468" priority="655" operator="greaterThan">
      <formula>0</formula>
    </cfRule>
    <cfRule type="cellIs" dxfId="467" priority="656" operator="greaterThan">
      <formula>0</formula>
    </cfRule>
  </conditionalFormatting>
  <conditionalFormatting sqref="I1260:I1263">
    <cfRule type="cellIs" dxfId="466" priority="653" operator="greaterThan">
      <formula>0</formula>
    </cfRule>
  </conditionalFormatting>
  <conditionalFormatting sqref="H1264:H1267">
    <cfRule type="cellIs" dxfId="465" priority="650" operator="greaterThan">
      <formula>0</formula>
    </cfRule>
    <cfRule type="cellIs" dxfId="464" priority="651" operator="greaterThan">
      <formula>0</formula>
    </cfRule>
    <cfRule type="cellIs" dxfId="463" priority="652" operator="greaterThan">
      <formula>0</formula>
    </cfRule>
  </conditionalFormatting>
  <conditionalFormatting sqref="H1278:H1282">
    <cfRule type="cellIs" dxfId="462" priority="646" operator="greaterThan">
      <formula>0</formula>
    </cfRule>
    <cfRule type="cellIs" dxfId="461" priority="647" operator="greaterThan">
      <formula>0</formula>
    </cfRule>
    <cfRule type="cellIs" dxfId="460" priority="648" operator="greaterThan">
      <formula>0</formula>
    </cfRule>
  </conditionalFormatting>
  <conditionalFormatting sqref="I1278:I1282">
    <cfRule type="cellIs" dxfId="459" priority="645" operator="greaterThan">
      <formula>0</formula>
    </cfRule>
  </conditionalFormatting>
  <conditionalFormatting sqref="H1268:H1272">
    <cfRule type="cellIs" dxfId="458" priority="642" operator="greaterThan">
      <formula>0</formula>
    </cfRule>
    <cfRule type="cellIs" dxfId="457" priority="643" operator="greaterThan">
      <formula>0</formula>
    </cfRule>
    <cfRule type="cellIs" dxfId="456" priority="644" operator="greaterThan">
      <formula>0</formula>
    </cfRule>
  </conditionalFormatting>
  <conditionalFormatting sqref="I1268:I1272">
    <cfRule type="cellIs" dxfId="455" priority="641" operator="greaterThan">
      <formula>0</formula>
    </cfRule>
  </conditionalFormatting>
  <conditionalFormatting sqref="H1287:H1290">
    <cfRule type="cellIs" dxfId="454" priority="638" operator="greaterThan">
      <formula>0</formula>
    </cfRule>
    <cfRule type="cellIs" dxfId="453" priority="639" operator="greaterThan">
      <formula>0</formula>
    </cfRule>
    <cfRule type="cellIs" dxfId="452" priority="640" operator="greaterThan">
      <formula>0</formula>
    </cfRule>
  </conditionalFormatting>
  <conditionalFormatting sqref="I1287:I1290">
    <cfRule type="cellIs" dxfId="451" priority="637" operator="greaterThan">
      <formula>0</formula>
    </cfRule>
  </conditionalFormatting>
  <conditionalFormatting sqref="H1291:H1294">
    <cfRule type="cellIs" dxfId="450" priority="634" operator="greaterThan">
      <formula>0</formula>
    </cfRule>
    <cfRule type="cellIs" dxfId="449" priority="635" operator="greaterThan">
      <formula>0</formula>
    </cfRule>
    <cfRule type="cellIs" dxfId="448" priority="636" operator="greaterThan">
      <formula>0</formula>
    </cfRule>
  </conditionalFormatting>
  <conditionalFormatting sqref="I1291:I1294">
    <cfRule type="cellIs" dxfId="447" priority="633" operator="greaterThan">
      <formula>0</formula>
    </cfRule>
  </conditionalFormatting>
  <conditionalFormatting sqref="H1299:H1302">
    <cfRule type="cellIs" dxfId="446" priority="630" operator="greaterThan">
      <formula>0</formula>
    </cfRule>
    <cfRule type="cellIs" dxfId="445" priority="631" operator="greaterThan">
      <formula>0</formula>
    </cfRule>
    <cfRule type="cellIs" dxfId="444" priority="632" operator="greaterThan">
      <formula>0</formula>
    </cfRule>
  </conditionalFormatting>
  <conditionalFormatting sqref="I1299:I1302">
    <cfRule type="cellIs" dxfId="443" priority="629" operator="greaterThan">
      <formula>0</formula>
    </cfRule>
  </conditionalFormatting>
  <conditionalFormatting sqref="H1303:H1306">
    <cfRule type="cellIs" dxfId="442" priority="626" operator="greaterThan">
      <formula>0</formula>
    </cfRule>
    <cfRule type="cellIs" dxfId="441" priority="627" operator="greaterThan">
      <formula>0</formula>
    </cfRule>
    <cfRule type="cellIs" dxfId="440" priority="628" operator="greaterThan">
      <formula>0</formula>
    </cfRule>
  </conditionalFormatting>
  <conditionalFormatting sqref="I1303:I1306">
    <cfRule type="cellIs" dxfId="439" priority="625" operator="greaterThan">
      <formula>0</formula>
    </cfRule>
  </conditionalFormatting>
  <conditionalFormatting sqref="H1313:H1317">
    <cfRule type="cellIs" dxfId="438" priority="610" operator="greaterThan">
      <formula>0</formula>
    </cfRule>
    <cfRule type="cellIs" dxfId="437" priority="611" operator="greaterThan">
      <formula>0</formula>
    </cfRule>
    <cfRule type="cellIs" dxfId="436" priority="612" operator="greaterThan">
      <formula>0</formula>
    </cfRule>
  </conditionalFormatting>
  <conditionalFormatting sqref="I1313:I1317">
    <cfRule type="cellIs" dxfId="435" priority="609" operator="greaterThan">
      <formula>0</formula>
    </cfRule>
  </conditionalFormatting>
  <conditionalFormatting sqref="H1384:H1388 H1390">
    <cfRule type="cellIs" dxfId="434" priority="602" operator="greaterThan">
      <formula>0</formula>
    </cfRule>
    <cfRule type="cellIs" dxfId="433" priority="603" operator="greaterThan">
      <formula>0</formula>
    </cfRule>
    <cfRule type="cellIs" dxfId="432" priority="604" operator="greaterThan">
      <formula>0</formula>
    </cfRule>
  </conditionalFormatting>
  <conditionalFormatting sqref="I1384:I1388 I1390">
    <cfRule type="cellIs" dxfId="431" priority="601" operator="greaterThan">
      <formula>0</formula>
    </cfRule>
  </conditionalFormatting>
  <conditionalFormatting sqref="H1404:H1406">
    <cfRule type="cellIs" dxfId="430" priority="594" operator="greaterThan">
      <formula>0</formula>
    </cfRule>
    <cfRule type="cellIs" dxfId="429" priority="595" operator="greaterThan">
      <formula>0</formula>
    </cfRule>
    <cfRule type="cellIs" dxfId="428" priority="596" operator="greaterThan">
      <formula>0</formula>
    </cfRule>
  </conditionalFormatting>
  <conditionalFormatting sqref="I1404:I1406">
    <cfRule type="cellIs" dxfId="427" priority="593" operator="greaterThan">
      <formula>0</formula>
    </cfRule>
  </conditionalFormatting>
  <conditionalFormatting sqref="H1409:H1411">
    <cfRule type="cellIs" dxfId="426" priority="590" operator="greaterThan">
      <formula>0</formula>
    </cfRule>
    <cfRule type="cellIs" dxfId="425" priority="591" operator="greaterThan">
      <formula>0</formula>
    </cfRule>
    <cfRule type="cellIs" dxfId="424" priority="592" operator="greaterThan">
      <formula>0</formula>
    </cfRule>
  </conditionalFormatting>
  <conditionalFormatting sqref="I1409:I1411">
    <cfRule type="cellIs" dxfId="423" priority="589" operator="greaterThan">
      <formula>0</formula>
    </cfRule>
  </conditionalFormatting>
  <conditionalFormatting sqref="H1414:H1417">
    <cfRule type="cellIs" dxfId="422" priority="586" operator="greaterThan">
      <formula>0</formula>
    </cfRule>
    <cfRule type="cellIs" dxfId="421" priority="587" operator="greaterThan">
      <formula>0</formula>
    </cfRule>
    <cfRule type="cellIs" dxfId="420" priority="588" operator="greaterThan">
      <formula>0</formula>
    </cfRule>
  </conditionalFormatting>
  <conditionalFormatting sqref="I1414:I1417">
    <cfRule type="cellIs" dxfId="419" priority="585" operator="greaterThan">
      <formula>0</formula>
    </cfRule>
  </conditionalFormatting>
  <conditionalFormatting sqref="H1418:H1421">
    <cfRule type="cellIs" dxfId="418" priority="582" operator="greaterThan">
      <formula>0</formula>
    </cfRule>
    <cfRule type="cellIs" dxfId="417" priority="583" operator="greaterThan">
      <formula>0</formula>
    </cfRule>
    <cfRule type="cellIs" dxfId="416" priority="584" operator="greaterThan">
      <formula>0</formula>
    </cfRule>
  </conditionalFormatting>
  <conditionalFormatting sqref="I1418:I1421">
    <cfRule type="cellIs" dxfId="415" priority="581" operator="greaterThan">
      <formula>0</formula>
    </cfRule>
  </conditionalFormatting>
  <conditionalFormatting sqref="H1434:H1438 H1440">
    <cfRule type="cellIs" dxfId="414" priority="578" operator="greaterThan">
      <formula>0</formula>
    </cfRule>
    <cfRule type="cellIs" dxfId="413" priority="579" operator="greaterThan">
      <formula>0</formula>
    </cfRule>
    <cfRule type="cellIs" dxfId="412" priority="580" operator="greaterThan">
      <formula>0</formula>
    </cfRule>
  </conditionalFormatting>
  <conditionalFormatting sqref="I1434:I1438 I1440">
    <cfRule type="cellIs" dxfId="411" priority="577" operator="greaterThan">
      <formula>0</formula>
    </cfRule>
  </conditionalFormatting>
  <conditionalFormatting sqref="H1446:H1450">
    <cfRule type="cellIs" dxfId="410" priority="574" operator="greaterThan">
      <formula>0</formula>
    </cfRule>
    <cfRule type="cellIs" dxfId="409" priority="575" operator="greaterThan">
      <formula>0</formula>
    </cfRule>
    <cfRule type="cellIs" dxfId="408" priority="576" operator="greaterThan">
      <formula>0</formula>
    </cfRule>
  </conditionalFormatting>
  <conditionalFormatting sqref="I1446:I1450">
    <cfRule type="cellIs" dxfId="407" priority="573" operator="greaterThan">
      <formula>0</formula>
    </cfRule>
  </conditionalFormatting>
  <conditionalFormatting sqref="I1473:I1476">
    <cfRule type="cellIs" dxfId="406" priority="565" operator="greaterThan">
      <formula>0</formula>
    </cfRule>
  </conditionalFormatting>
  <conditionalFormatting sqref="H1469:H1472">
    <cfRule type="cellIs" dxfId="405" priority="570" operator="greaterThan">
      <formula>0</formula>
    </cfRule>
    <cfRule type="cellIs" dxfId="404" priority="571" operator="greaterThan">
      <formula>0</formula>
    </cfRule>
    <cfRule type="cellIs" dxfId="403" priority="572" operator="greaterThan">
      <formula>0</formula>
    </cfRule>
  </conditionalFormatting>
  <conditionalFormatting sqref="I1469:I1472">
    <cfRule type="cellIs" dxfId="402" priority="569" operator="greaterThan">
      <formula>0</formula>
    </cfRule>
  </conditionalFormatting>
  <conditionalFormatting sqref="H1473:H1476">
    <cfRule type="cellIs" dxfId="401" priority="566" operator="greaterThan">
      <formula>0</formula>
    </cfRule>
    <cfRule type="cellIs" dxfId="400" priority="567" operator="greaterThan">
      <formula>0</formula>
    </cfRule>
    <cfRule type="cellIs" dxfId="399" priority="568" operator="greaterThan">
      <formula>0</formula>
    </cfRule>
  </conditionalFormatting>
  <conditionalFormatting sqref="I1485:I1488 I1517">
    <cfRule type="cellIs" dxfId="398" priority="557" operator="greaterThan">
      <formula>0</formula>
    </cfRule>
  </conditionalFormatting>
  <conditionalFormatting sqref="H1481:H1484">
    <cfRule type="cellIs" dxfId="397" priority="562" operator="greaterThan">
      <formula>0</formula>
    </cfRule>
    <cfRule type="cellIs" dxfId="396" priority="563" operator="greaterThan">
      <formula>0</formula>
    </cfRule>
    <cfRule type="cellIs" dxfId="395" priority="564" operator="greaterThan">
      <formula>0</formula>
    </cfRule>
  </conditionalFormatting>
  <conditionalFormatting sqref="I1481:I1484">
    <cfRule type="cellIs" dxfId="394" priority="561" operator="greaterThan">
      <formula>0</formula>
    </cfRule>
  </conditionalFormatting>
  <conditionalFormatting sqref="H1485:H1488">
    <cfRule type="cellIs" dxfId="393" priority="558" operator="greaterThan">
      <formula>0</formula>
    </cfRule>
    <cfRule type="cellIs" dxfId="392" priority="559" operator="greaterThan">
      <formula>0</formula>
    </cfRule>
    <cfRule type="cellIs" dxfId="391" priority="560" operator="greaterThan">
      <formula>0</formula>
    </cfRule>
  </conditionalFormatting>
  <conditionalFormatting sqref="H1364:H1367">
    <cfRule type="cellIs" dxfId="390" priority="554" operator="greaterThan">
      <formula>0</formula>
    </cfRule>
    <cfRule type="cellIs" dxfId="389" priority="555" operator="greaterThan">
      <formula>0</formula>
    </cfRule>
    <cfRule type="cellIs" dxfId="388" priority="556" operator="greaterThan">
      <formula>0</formula>
    </cfRule>
  </conditionalFormatting>
  <conditionalFormatting sqref="I1364:I1367">
    <cfRule type="cellIs" dxfId="387" priority="553" operator="greaterThan">
      <formula>0</formula>
    </cfRule>
  </conditionalFormatting>
  <conditionalFormatting sqref="I1528">
    <cfRule type="cellIs" dxfId="386" priority="534" operator="greaterThan">
      <formula>0</formula>
    </cfRule>
  </conditionalFormatting>
  <conditionalFormatting sqref="I1519">
    <cfRule type="cellIs" dxfId="385" priority="549" operator="greaterThan">
      <formula>0</formula>
    </cfRule>
  </conditionalFormatting>
  <conditionalFormatting sqref="H1519">
    <cfRule type="cellIs" dxfId="384" priority="550" operator="greaterThan">
      <formula>0</formula>
    </cfRule>
    <cfRule type="cellIs" dxfId="383" priority="551" operator="greaterThan">
      <formula>0</formula>
    </cfRule>
    <cfRule type="cellIs" dxfId="382" priority="552" operator="greaterThan">
      <formula>0</formula>
    </cfRule>
  </conditionalFormatting>
  <conditionalFormatting sqref="I1521">
    <cfRule type="cellIs" dxfId="381" priority="548" operator="greaterThan">
      <formula>0</formula>
    </cfRule>
  </conditionalFormatting>
  <conditionalFormatting sqref="I1522">
    <cfRule type="cellIs" dxfId="380" priority="544" operator="greaterThan">
      <formula>0</formula>
    </cfRule>
  </conditionalFormatting>
  <conditionalFormatting sqref="H1522">
    <cfRule type="cellIs" dxfId="379" priority="545" operator="greaterThan">
      <formula>0</formula>
    </cfRule>
    <cfRule type="cellIs" dxfId="378" priority="546" operator="greaterThan">
      <formula>0</formula>
    </cfRule>
    <cfRule type="cellIs" dxfId="377" priority="547" operator="greaterThan">
      <formula>0</formula>
    </cfRule>
  </conditionalFormatting>
  <conditionalFormatting sqref="I1524">
    <cfRule type="cellIs" dxfId="376" priority="543" operator="greaterThan">
      <formula>0</formula>
    </cfRule>
  </conditionalFormatting>
  <conditionalFormatting sqref="I1525">
    <cfRule type="cellIs" dxfId="375" priority="539" operator="greaterThan">
      <formula>0</formula>
    </cfRule>
  </conditionalFormatting>
  <conditionalFormatting sqref="H1525">
    <cfRule type="cellIs" dxfId="374" priority="540" operator="greaterThan">
      <formula>0</formula>
    </cfRule>
    <cfRule type="cellIs" dxfId="373" priority="541" operator="greaterThan">
      <formula>0</formula>
    </cfRule>
    <cfRule type="cellIs" dxfId="372" priority="542" operator="greaterThan">
      <formula>0</formula>
    </cfRule>
  </conditionalFormatting>
  <conditionalFormatting sqref="I1527">
    <cfRule type="cellIs" dxfId="371" priority="538" operator="greaterThan">
      <formula>0</formula>
    </cfRule>
  </conditionalFormatting>
  <conditionalFormatting sqref="H1528">
    <cfRule type="cellIs" dxfId="370" priority="535" operator="greaterThan">
      <formula>0</formula>
    </cfRule>
    <cfRule type="cellIs" dxfId="369" priority="536" operator="greaterThan">
      <formula>0</formula>
    </cfRule>
    <cfRule type="cellIs" dxfId="368" priority="537" operator="greaterThan">
      <formula>0</formula>
    </cfRule>
  </conditionalFormatting>
  <conditionalFormatting sqref="H1536">
    <cfRule type="cellIs" dxfId="367" priority="519" operator="greaterThan">
      <formula>0</formula>
    </cfRule>
    <cfRule type="cellIs" dxfId="366" priority="520" operator="greaterThan">
      <formula>0</formula>
    </cfRule>
    <cfRule type="cellIs" dxfId="365" priority="521" operator="greaterThan">
      <formula>0</formula>
    </cfRule>
  </conditionalFormatting>
  <conditionalFormatting sqref="I1536">
    <cfRule type="cellIs" dxfId="364" priority="518" operator="greaterThan">
      <formula>0</formula>
    </cfRule>
  </conditionalFormatting>
  <conditionalFormatting sqref="H249:H254">
    <cfRule type="cellIs" dxfId="363" priority="495" operator="greaterThan">
      <formula>0</formula>
    </cfRule>
    <cfRule type="cellIs" dxfId="362" priority="496" operator="greaterThan">
      <formula>0</formula>
    </cfRule>
    <cfRule type="cellIs" dxfId="361" priority="497" operator="greaterThan">
      <formula>0</formula>
    </cfRule>
  </conditionalFormatting>
  <conditionalFormatting sqref="I249:I254">
    <cfRule type="cellIs" dxfId="360" priority="494" operator="greaterThan">
      <formula>0</formula>
    </cfRule>
  </conditionalFormatting>
  <conditionalFormatting sqref="H257:H262">
    <cfRule type="cellIs" dxfId="359" priority="483" operator="greaterThan">
      <formula>0</formula>
    </cfRule>
    <cfRule type="cellIs" dxfId="358" priority="484" operator="greaterThan">
      <formula>0</formula>
    </cfRule>
    <cfRule type="cellIs" dxfId="357" priority="485" operator="greaterThan">
      <formula>0</formula>
    </cfRule>
  </conditionalFormatting>
  <conditionalFormatting sqref="I257:I262">
    <cfRule type="cellIs" dxfId="356" priority="482" operator="greaterThan">
      <formula>0</formula>
    </cfRule>
  </conditionalFormatting>
  <conditionalFormatting sqref="H265:H270">
    <cfRule type="cellIs" dxfId="355" priority="479" operator="greaterThan">
      <formula>0</formula>
    </cfRule>
    <cfRule type="cellIs" dxfId="354" priority="480" operator="greaterThan">
      <formula>0</formula>
    </cfRule>
    <cfRule type="cellIs" dxfId="353" priority="481" operator="greaterThan">
      <formula>0</formula>
    </cfRule>
  </conditionalFormatting>
  <conditionalFormatting sqref="I265:I270">
    <cfRule type="cellIs" dxfId="352" priority="478" operator="greaterThan">
      <formula>0</formula>
    </cfRule>
  </conditionalFormatting>
  <conditionalFormatting sqref="H473">
    <cfRule type="cellIs" dxfId="351" priority="467" operator="greaterThan">
      <formula>0</formula>
    </cfRule>
    <cfRule type="cellIs" dxfId="350" priority="468" operator="greaterThan">
      <formula>0</formula>
    </cfRule>
    <cfRule type="cellIs" dxfId="349" priority="469" operator="greaterThan">
      <formula>0</formula>
    </cfRule>
  </conditionalFormatting>
  <conditionalFormatting sqref="I473">
    <cfRule type="cellIs" dxfId="348" priority="466" operator="greaterThan">
      <formula>0</formula>
    </cfRule>
  </conditionalFormatting>
  <conditionalFormatting sqref="H480">
    <cfRule type="cellIs" dxfId="347" priority="463" operator="greaterThan">
      <formula>0</formula>
    </cfRule>
    <cfRule type="cellIs" dxfId="346" priority="464" operator="greaterThan">
      <formula>0</formula>
    </cfRule>
    <cfRule type="cellIs" dxfId="345" priority="465" operator="greaterThan">
      <formula>0</formula>
    </cfRule>
  </conditionalFormatting>
  <conditionalFormatting sqref="I480">
    <cfRule type="cellIs" dxfId="344" priority="462" operator="greaterThan">
      <formula>0</formula>
    </cfRule>
  </conditionalFormatting>
  <conditionalFormatting sqref="I505">
    <cfRule type="cellIs" dxfId="343" priority="458" operator="greaterThan">
      <formula>0</formula>
    </cfRule>
  </conditionalFormatting>
  <conditionalFormatting sqref="H505">
    <cfRule type="cellIs" dxfId="342" priority="459" operator="greaterThan">
      <formula>0</formula>
    </cfRule>
    <cfRule type="cellIs" dxfId="341" priority="460" operator="greaterThan">
      <formula>0</formula>
    </cfRule>
    <cfRule type="cellIs" dxfId="340" priority="461" operator="greaterThan">
      <formula>0</formula>
    </cfRule>
  </conditionalFormatting>
  <conditionalFormatting sqref="H495">
    <cfRule type="cellIs" dxfId="339" priority="455" operator="greaterThan">
      <formula>0</formula>
    </cfRule>
    <cfRule type="cellIs" dxfId="338" priority="456" operator="greaterThan">
      <formula>0</formula>
    </cfRule>
    <cfRule type="cellIs" dxfId="337" priority="457" operator="greaterThan">
      <formula>0</formula>
    </cfRule>
  </conditionalFormatting>
  <conditionalFormatting sqref="I495">
    <cfRule type="cellIs" dxfId="336" priority="454" operator="greaterThan">
      <formula>0</formula>
    </cfRule>
  </conditionalFormatting>
  <conditionalFormatting sqref="H543">
    <cfRule type="cellIs" dxfId="335" priority="403" operator="greaterThan">
      <formula>0</formula>
    </cfRule>
    <cfRule type="cellIs" dxfId="334" priority="404" operator="greaterThan">
      <formula>0</formula>
    </cfRule>
    <cfRule type="cellIs" dxfId="333" priority="405" operator="greaterThan">
      <formula>0</formula>
    </cfRule>
  </conditionalFormatting>
  <conditionalFormatting sqref="I543">
    <cfRule type="cellIs" dxfId="332" priority="402" operator="greaterThan">
      <formula>0</formula>
    </cfRule>
  </conditionalFormatting>
  <conditionalFormatting sqref="H538">
    <cfRule type="cellIs" dxfId="331" priority="407" operator="greaterThan">
      <formula>0</formula>
    </cfRule>
    <cfRule type="cellIs" dxfId="330" priority="408" operator="greaterThan">
      <formula>0</formula>
    </cfRule>
    <cfRule type="cellIs" dxfId="329" priority="409" operator="greaterThan">
      <formula>0</formula>
    </cfRule>
  </conditionalFormatting>
  <conditionalFormatting sqref="I538">
    <cfRule type="cellIs" dxfId="328" priority="406" operator="greaterThan">
      <formula>0</formula>
    </cfRule>
  </conditionalFormatting>
  <conditionalFormatting sqref="H548">
    <cfRule type="cellIs" dxfId="327" priority="399" operator="greaterThan">
      <formula>0</formula>
    </cfRule>
    <cfRule type="cellIs" dxfId="326" priority="400" operator="greaterThan">
      <formula>0</formula>
    </cfRule>
    <cfRule type="cellIs" dxfId="325" priority="401" operator="greaterThan">
      <formula>0</formula>
    </cfRule>
  </conditionalFormatting>
  <conditionalFormatting sqref="I548">
    <cfRule type="cellIs" dxfId="324" priority="398" operator="greaterThan">
      <formula>0</formula>
    </cfRule>
  </conditionalFormatting>
  <conditionalFormatting sqref="H553">
    <cfRule type="cellIs" dxfId="323" priority="395" operator="greaterThan">
      <formula>0</formula>
    </cfRule>
    <cfRule type="cellIs" dxfId="322" priority="396" operator="greaterThan">
      <formula>0</formula>
    </cfRule>
    <cfRule type="cellIs" dxfId="321" priority="397" operator="greaterThan">
      <formula>0</formula>
    </cfRule>
  </conditionalFormatting>
  <conditionalFormatting sqref="I553">
    <cfRule type="cellIs" dxfId="320" priority="394" operator="greaterThan">
      <formula>0</formula>
    </cfRule>
  </conditionalFormatting>
  <conditionalFormatting sqref="H558">
    <cfRule type="cellIs" dxfId="319" priority="391" operator="greaterThan">
      <formula>0</formula>
    </cfRule>
    <cfRule type="cellIs" dxfId="318" priority="392" operator="greaterThan">
      <formula>0</formula>
    </cfRule>
    <cfRule type="cellIs" dxfId="317" priority="393" operator="greaterThan">
      <formula>0</formula>
    </cfRule>
  </conditionalFormatting>
  <conditionalFormatting sqref="I558">
    <cfRule type="cellIs" dxfId="316" priority="390" operator="greaterThan">
      <formula>0</formula>
    </cfRule>
  </conditionalFormatting>
  <conditionalFormatting sqref="I564">
    <cfRule type="cellIs" dxfId="315" priority="386" operator="greaterThan">
      <formula>0</formula>
    </cfRule>
  </conditionalFormatting>
  <conditionalFormatting sqref="I570">
    <cfRule type="cellIs" dxfId="314" priority="382" operator="greaterThan">
      <formula>0</formula>
    </cfRule>
  </conditionalFormatting>
  <conditionalFormatting sqref="H564">
    <cfRule type="cellIs" dxfId="313" priority="387" operator="greaterThan">
      <formula>0</formula>
    </cfRule>
    <cfRule type="cellIs" dxfId="312" priority="388" operator="greaterThan">
      <formula>0</formula>
    </cfRule>
    <cfRule type="cellIs" dxfId="311" priority="389" operator="greaterThan">
      <formula>0</formula>
    </cfRule>
  </conditionalFormatting>
  <conditionalFormatting sqref="I576">
    <cfRule type="cellIs" dxfId="310" priority="378" operator="greaterThan">
      <formula>0</formula>
    </cfRule>
  </conditionalFormatting>
  <conditionalFormatting sqref="H570">
    <cfRule type="cellIs" dxfId="309" priority="383" operator="greaterThan">
      <formula>0</formula>
    </cfRule>
    <cfRule type="cellIs" dxfId="308" priority="384" operator="greaterThan">
      <formula>0</formula>
    </cfRule>
    <cfRule type="cellIs" dxfId="307" priority="385" operator="greaterThan">
      <formula>0</formula>
    </cfRule>
  </conditionalFormatting>
  <conditionalFormatting sqref="I28:I29">
    <cfRule type="cellIs" dxfId="306" priority="374" operator="greaterThan">
      <formula>0</formula>
    </cfRule>
  </conditionalFormatting>
  <conditionalFormatting sqref="H576">
    <cfRule type="cellIs" dxfId="305" priority="379" operator="greaterThan">
      <formula>0</formula>
    </cfRule>
    <cfRule type="cellIs" dxfId="304" priority="380" operator="greaterThan">
      <formula>0</formula>
    </cfRule>
    <cfRule type="cellIs" dxfId="303" priority="381" operator="greaterThan">
      <formula>0</formula>
    </cfRule>
  </conditionalFormatting>
  <conditionalFormatting sqref="H28:H29">
    <cfRule type="cellIs" dxfId="302" priority="375" operator="greaterThan">
      <formula>0</formula>
    </cfRule>
    <cfRule type="cellIs" dxfId="301" priority="376" operator="greaterThan">
      <formula>0</formula>
    </cfRule>
    <cfRule type="cellIs" dxfId="300" priority="377" operator="greaterThan">
      <formula>0</formula>
    </cfRule>
  </conditionalFormatting>
  <conditionalFormatting sqref="H43:H44">
    <cfRule type="cellIs" dxfId="299" priority="371" operator="greaterThan">
      <formula>0</formula>
    </cfRule>
    <cfRule type="cellIs" dxfId="298" priority="372" operator="greaterThan">
      <formula>0</formula>
    </cfRule>
    <cfRule type="cellIs" dxfId="297" priority="373" operator="greaterThan">
      <formula>0</formula>
    </cfRule>
  </conditionalFormatting>
  <conditionalFormatting sqref="I43:I44">
    <cfRule type="cellIs" dxfId="296" priority="370" operator="greaterThan">
      <formula>0</formula>
    </cfRule>
  </conditionalFormatting>
  <conditionalFormatting sqref="H67:H68">
    <cfRule type="cellIs" dxfId="295" priority="367" operator="greaterThan">
      <formula>0</formula>
    </cfRule>
    <cfRule type="cellIs" dxfId="294" priority="368" operator="greaterThan">
      <formula>0</formula>
    </cfRule>
    <cfRule type="cellIs" dxfId="293" priority="369" operator="greaterThan">
      <formula>0</formula>
    </cfRule>
  </conditionalFormatting>
  <conditionalFormatting sqref="I67:I68">
    <cfRule type="cellIs" dxfId="292" priority="366" operator="greaterThan">
      <formula>0</formula>
    </cfRule>
  </conditionalFormatting>
  <conditionalFormatting sqref="I81:I82">
    <cfRule type="cellIs" dxfId="291" priority="362" operator="greaterThan">
      <formula>0</formula>
    </cfRule>
  </conditionalFormatting>
  <conditionalFormatting sqref="H81:H82">
    <cfRule type="cellIs" dxfId="290" priority="363" operator="greaterThan">
      <formula>0</formula>
    </cfRule>
    <cfRule type="cellIs" dxfId="289" priority="364" operator="greaterThan">
      <formula>0</formula>
    </cfRule>
    <cfRule type="cellIs" dxfId="288" priority="365" operator="greaterThan">
      <formula>0</formula>
    </cfRule>
  </conditionalFormatting>
  <conditionalFormatting sqref="I91:I92">
    <cfRule type="cellIs" dxfId="287" priority="358" operator="greaterThan">
      <formula>0</formula>
    </cfRule>
  </conditionalFormatting>
  <conditionalFormatting sqref="H91:H92">
    <cfRule type="cellIs" dxfId="286" priority="359" operator="greaterThan">
      <formula>0</formula>
    </cfRule>
    <cfRule type="cellIs" dxfId="285" priority="360" operator="greaterThan">
      <formula>0</formula>
    </cfRule>
    <cfRule type="cellIs" dxfId="284" priority="361" operator="greaterThan">
      <formula>0</formula>
    </cfRule>
  </conditionalFormatting>
  <conditionalFormatting sqref="I828">
    <cfRule type="cellIs" dxfId="283" priority="354" operator="greaterThan">
      <formula>0</formula>
    </cfRule>
  </conditionalFormatting>
  <conditionalFormatting sqref="H828">
    <cfRule type="cellIs" dxfId="282" priority="355" operator="greaterThan">
      <formula>0</formula>
    </cfRule>
    <cfRule type="cellIs" dxfId="281" priority="356" operator="greaterThan">
      <formula>0</formula>
    </cfRule>
    <cfRule type="cellIs" dxfId="280" priority="357" operator="greaterThan">
      <formula>0</formula>
    </cfRule>
  </conditionalFormatting>
  <conditionalFormatting sqref="I838">
    <cfRule type="cellIs" dxfId="279" priority="346" operator="greaterThan">
      <formula>0</formula>
    </cfRule>
  </conditionalFormatting>
  <conditionalFormatting sqref="H838">
    <cfRule type="cellIs" dxfId="278" priority="347" operator="greaterThan">
      <formula>0</formula>
    </cfRule>
    <cfRule type="cellIs" dxfId="277" priority="348" operator="greaterThan">
      <formula>0</formula>
    </cfRule>
    <cfRule type="cellIs" dxfId="276" priority="349" operator="greaterThan">
      <formula>0</formula>
    </cfRule>
  </conditionalFormatting>
  <conditionalFormatting sqref="I848">
    <cfRule type="cellIs" dxfId="275" priority="342" operator="greaterThan">
      <formula>0</formula>
    </cfRule>
  </conditionalFormatting>
  <conditionalFormatting sqref="H848">
    <cfRule type="cellIs" dxfId="274" priority="343" operator="greaterThan">
      <formula>0</formula>
    </cfRule>
    <cfRule type="cellIs" dxfId="273" priority="344" operator="greaterThan">
      <formula>0</formula>
    </cfRule>
    <cfRule type="cellIs" dxfId="272" priority="345" operator="greaterThan">
      <formula>0</formula>
    </cfRule>
  </conditionalFormatting>
  <conditionalFormatting sqref="I963">
    <cfRule type="cellIs" dxfId="271" priority="338" operator="greaterThan">
      <formula>0</formula>
    </cfRule>
  </conditionalFormatting>
  <conditionalFormatting sqref="I970">
    <cfRule type="cellIs" dxfId="270" priority="334" operator="greaterThan">
      <formula>0</formula>
    </cfRule>
  </conditionalFormatting>
  <conditionalFormatting sqref="H963">
    <cfRule type="cellIs" dxfId="269" priority="339" operator="greaterThan">
      <formula>0</formula>
    </cfRule>
    <cfRule type="cellIs" dxfId="268" priority="340" operator="greaterThan">
      <formula>0</formula>
    </cfRule>
    <cfRule type="cellIs" dxfId="267" priority="341" operator="greaterThan">
      <formula>0</formula>
    </cfRule>
  </conditionalFormatting>
  <conditionalFormatting sqref="I977">
    <cfRule type="cellIs" dxfId="266" priority="330" operator="greaterThan">
      <formula>0</formula>
    </cfRule>
  </conditionalFormatting>
  <conditionalFormatting sqref="I984">
    <cfRule type="cellIs" dxfId="265" priority="326" operator="greaterThan">
      <formula>0</formula>
    </cfRule>
  </conditionalFormatting>
  <conditionalFormatting sqref="H970">
    <cfRule type="cellIs" dxfId="264" priority="335" operator="greaterThan">
      <formula>0</formula>
    </cfRule>
    <cfRule type="cellIs" dxfId="263" priority="336" operator="greaterThan">
      <formula>0</formula>
    </cfRule>
    <cfRule type="cellIs" dxfId="262" priority="337" operator="greaterThan">
      <formula>0</formula>
    </cfRule>
  </conditionalFormatting>
  <conditionalFormatting sqref="H977">
    <cfRule type="cellIs" dxfId="261" priority="331" operator="greaterThan">
      <formula>0</formula>
    </cfRule>
    <cfRule type="cellIs" dxfId="260" priority="332" operator="greaterThan">
      <formula>0</formula>
    </cfRule>
    <cfRule type="cellIs" dxfId="259" priority="333" operator="greaterThan">
      <formula>0</formula>
    </cfRule>
  </conditionalFormatting>
  <conditionalFormatting sqref="H984">
    <cfRule type="cellIs" dxfId="258" priority="327" operator="greaterThan">
      <formula>0</formula>
    </cfRule>
    <cfRule type="cellIs" dxfId="257" priority="328" operator="greaterThan">
      <formula>0</formula>
    </cfRule>
    <cfRule type="cellIs" dxfId="256" priority="329" operator="greaterThan">
      <formula>0</formula>
    </cfRule>
  </conditionalFormatting>
  <conditionalFormatting sqref="H581">
    <cfRule type="cellIs" dxfId="255" priority="307" operator="greaterThan">
      <formula>0</formula>
    </cfRule>
    <cfRule type="cellIs" dxfId="254" priority="308" operator="greaterThan">
      <formula>0</formula>
    </cfRule>
    <cfRule type="cellIs" dxfId="253" priority="309" operator="greaterThan">
      <formula>0</formula>
    </cfRule>
  </conditionalFormatting>
  <conditionalFormatting sqref="I581">
    <cfRule type="cellIs" dxfId="252" priority="306" operator="greaterThan">
      <formula>0</formula>
    </cfRule>
  </conditionalFormatting>
  <conditionalFormatting sqref="H585">
    <cfRule type="cellIs" dxfId="251" priority="295" operator="greaterThan">
      <formula>0</formula>
    </cfRule>
    <cfRule type="cellIs" dxfId="250" priority="296" operator="greaterThan">
      <formula>0</formula>
    </cfRule>
    <cfRule type="cellIs" dxfId="249" priority="297" operator="greaterThan">
      <formula>0</formula>
    </cfRule>
  </conditionalFormatting>
  <conditionalFormatting sqref="I585">
    <cfRule type="cellIs" dxfId="248" priority="294" operator="greaterThan">
      <formula>0</formula>
    </cfRule>
  </conditionalFormatting>
  <conditionalFormatting sqref="H589">
    <cfRule type="cellIs" dxfId="247" priority="283" operator="greaterThan">
      <formula>0</formula>
    </cfRule>
    <cfRule type="cellIs" dxfId="246" priority="284" operator="greaterThan">
      <formula>0</formula>
    </cfRule>
    <cfRule type="cellIs" dxfId="245" priority="285" operator="greaterThan">
      <formula>0</formula>
    </cfRule>
  </conditionalFormatting>
  <conditionalFormatting sqref="I589">
    <cfRule type="cellIs" dxfId="244" priority="282" operator="greaterThan">
      <formula>0</formula>
    </cfRule>
  </conditionalFormatting>
  <conditionalFormatting sqref="H985:H989">
    <cfRule type="cellIs" dxfId="243" priority="279" operator="greaterThan">
      <formula>0</formula>
    </cfRule>
    <cfRule type="cellIs" dxfId="242" priority="280" operator="greaterThan">
      <formula>0</formula>
    </cfRule>
    <cfRule type="cellIs" dxfId="241" priority="281" operator="greaterThan">
      <formula>0</formula>
    </cfRule>
  </conditionalFormatting>
  <conditionalFormatting sqref="I985:I989">
    <cfRule type="cellIs" dxfId="240" priority="278" operator="greaterThan">
      <formula>0</formula>
    </cfRule>
  </conditionalFormatting>
  <conditionalFormatting sqref="H990:H994">
    <cfRule type="cellIs" dxfId="239" priority="275" operator="greaterThan">
      <formula>0</formula>
    </cfRule>
    <cfRule type="cellIs" dxfId="238" priority="276" operator="greaterThan">
      <formula>0</formula>
    </cfRule>
    <cfRule type="cellIs" dxfId="237" priority="277" operator="greaterThan">
      <formula>0</formula>
    </cfRule>
  </conditionalFormatting>
  <conditionalFormatting sqref="I990:I994">
    <cfRule type="cellIs" dxfId="236" priority="274" operator="greaterThan">
      <formula>0</formula>
    </cfRule>
  </conditionalFormatting>
  <conditionalFormatting sqref="H995:H996 H998:H999">
    <cfRule type="cellIs" dxfId="235" priority="271" operator="greaterThan">
      <formula>0</formula>
    </cfRule>
    <cfRule type="cellIs" dxfId="234" priority="272" operator="greaterThan">
      <formula>0</formula>
    </cfRule>
    <cfRule type="cellIs" dxfId="233" priority="273" operator="greaterThan">
      <formula>0</formula>
    </cfRule>
  </conditionalFormatting>
  <conditionalFormatting sqref="I995:I996 I998:I999">
    <cfRule type="cellIs" dxfId="232" priority="270" operator="greaterThan">
      <formula>0</formula>
    </cfRule>
  </conditionalFormatting>
  <conditionalFormatting sqref="H997">
    <cfRule type="cellIs" dxfId="231" priority="267" operator="greaterThan">
      <formula>0</formula>
    </cfRule>
    <cfRule type="cellIs" dxfId="230" priority="268" operator="greaterThan">
      <formula>0</formula>
    </cfRule>
    <cfRule type="cellIs" dxfId="229" priority="269" operator="greaterThan">
      <formula>0</formula>
    </cfRule>
  </conditionalFormatting>
  <conditionalFormatting sqref="I997">
    <cfRule type="cellIs" dxfId="228" priority="266" operator="greaterThan">
      <formula>0</formula>
    </cfRule>
  </conditionalFormatting>
  <conditionalFormatting sqref="H1000">
    <cfRule type="cellIs" dxfId="227" priority="263" operator="greaterThan">
      <formula>0</formula>
    </cfRule>
    <cfRule type="cellIs" dxfId="226" priority="264" operator="greaterThan">
      <formula>0</formula>
    </cfRule>
    <cfRule type="cellIs" dxfId="225" priority="265" operator="greaterThan">
      <formula>0</formula>
    </cfRule>
  </conditionalFormatting>
  <conditionalFormatting sqref="I1000">
    <cfRule type="cellIs" dxfId="224" priority="262" operator="greaterThan">
      <formula>0</formula>
    </cfRule>
  </conditionalFormatting>
  <conditionalFormatting sqref="H814">
    <cfRule type="cellIs" dxfId="223" priority="251" operator="greaterThan">
      <formula>0</formula>
    </cfRule>
    <cfRule type="cellIs" dxfId="222" priority="252" operator="greaterThan">
      <formula>0</formula>
    </cfRule>
    <cfRule type="cellIs" dxfId="221" priority="253" operator="greaterThan">
      <formula>0</formula>
    </cfRule>
  </conditionalFormatting>
  <conditionalFormatting sqref="I814">
    <cfRule type="cellIs" dxfId="220" priority="250" operator="greaterThan">
      <formula>0</formula>
    </cfRule>
  </conditionalFormatting>
  <conditionalFormatting sqref="H815:H816 H818">
    <cfRule type="cellIs" dxfId="219" priority="239" operator="greaterThan">
      <formula>0</formula>
    </cfRule>
    <cfRule type="cellIs" dxfId="218" priority="240" operator="greaterThan">
      <formula>0</formula>
    </cfRule>
    <cfRule type="cellIs" dxfId="217" priority="241" operator="greaterThan">
      <formula>0</formula>
    </cfRule>
  </conditionalFormatting>
  <conditionalFormatting sqref="I815:I816 I818">
    <cfRule type="cellIs" dxfId="216" priority="238" operator="greaterThan">
      <formula>0</formula>
    </cfRule>
  </conditionalFormatting>
  <conditionalFormatting sqref="H813">
    <cfRule type="cellIs" dxfId="215" priority="243" operator="greaterThan">
      <formula>0</formula>
    </cfRule>
    <cfRule type="cellIs" dxfId="214" priority="244" operator="greaterThan">
      <formula>0</formula>
    </cfRule>
    <cfRule type="cellIs" dxfId="213" priority="245" operator="greaterThan">
      <formula>0</formula>
    </cfRule>
  </conditionalFormatting>
  <conditionalFormatting sqref="I813">
    <cfRule type="cellIs" dxfId="212" priority="242" operator="greaterThan">
      <formula>0</formula>
    </cfRule>
  </conditionalFormatting>
  <conditionalFormatting sqref="H817">
    <cfRule type="cellIs" dxfId="211" priority="235" operator="greaterThan">
      <formula>0</formula>
    </cfRule>
    <cfRule type="cellIs" dxfId="210" priority="236" operator="greaterThan">
      <formula>0</formula>
    </cfRule>
    <cfRule type="cellIs" dxfId="209" priority="237" operator="greaterThan">
      <formula>0</formula>
    </cfRule>
  </conditionalFormatting>
  <conditionalFormatting sqref="I817">
    <cfRule type="cellIs" dxfId="208" priority="234" operator="greaterThan">
      <formula>0</formula>
    </cfRule>
  </conditionalFormatting>
  <conditionalFormatting sqref="H1015">
    <cfRule type="cellIs" dxfId="207" priority="227" operator="greaterThan">
      <formula>0</formula>
    </cfRule>
    <cfRule type="cellIs" dxfId="206" priority="228" operator="greaterThan">
      <formula>0</formula>
    </cfRule>
    <cfRule type="cellIs" dxfId="205" priority="229" operator="greaterThan">
      <formula>0</formula>
    </cfRule>
  </conditionalFormatting>
  <conditionalFormatting sqref="I1015">
    <cfRule type="cellIs" dxfId="204" priority="226" operator="greaterThan">
      <formula>0</formula>
    </cfRule>
  </conditionalFormatting>
  <conditionalFormatting sqref="I1014">
    <cfRule type="cellIs" dxfId="203" priority="222" operator="greaterThan">
      <formula>0</formula>
    </cfRule>
  </conditionalFormatting>
  <conditionalFormatting sqref="H1014">
    <cfRule type="cellIs" dxfId="202" priority="223" operator="greaterThan">
      <formula>0</formula>
    </cfRule>
    <cfRule type="cellIs" dxfId="201" priority="224" operator="greaterThan">
      <formula>0</formula>
    </cfRule>
    <cfRule type="cellIs" dxfId="200" priority="225" operator="greaterThan">
      <formula>0</formula>
    </cfRule>
  </conditionalFormatting>
  <conditionalFormatting sqref="H1148">
    <cfRule type="cellIs" dxfId="199" priority="219" operator="greaterThan">
      <formula>0</formula>
    </cfRule>
    <cfRule type="cellIs" dxfId="198" priority="220" operator="greaterThan">
      <formula>0</formula>
    </cfRule>
    <cfRule type="cellIs" dxfId="197" priority="221" operator="greaterThan">
      <formula>0</formula>
    </cfRule>
  </conditionalFormatting>
  <conditionalFormatting sqref="I1148">
    <cfRule type="cellIs" dxfId="196" priority="218" operator="greaterThan">
      <formula>0</formula>
    </cfRule>
  </conditionalFormatting>
  <conditionalFormatting sqref="H1153">
    <cfRule type="cellIs" dxfId="195" priority="215" operator="greaterThan">
      <formula>0</formula>
    </cfRule>
    <cfRule type="cellIs" dxfId="194" priority="216" operator="greaterThan">
      <formula>0</formula>
    </cfRule>
    <cfRule type="cellIs" dxfId="193" priority="217" operator="greaterThan">
      <formula>0</formula>
    </cfRule>
  </conditionalFormatting>
  <conditionalFormatting sqref="I1153">
    <cfRule type="cellIs" dxfId="192" priority="214" operator="greaterThan">
      <formula>0</formula>
    </cfRule>
  </conditionalFormatting>
  <conditionalFormatting sqref="H1158">
    <cfRule type="cellIs" dxfId="191" priority="211" operator="greaterThan">
      <formula>0</formula>
    </cfRule>
    <cfRule type="cellIs" dxfId="190" priority="212" operator="greaterThan">
      <formula>0</formula>
    </cfRule>
    <cfRule type="cellIs" dxfId="189" priority="213" operator="greaterThan">
      <formula>0</formula>
    </cfRule>
  </conditionalFormatting>
  <conditionalFormatting sqref="I1158">
    <cfRule type="cellIs" dxfId="188" priority="210" operator="greaterThan">
      <formula>0</formula>
    </cfRule>
  </conditionalFormatting>
  <conditionalFormatting sqref="H1163">
    <cfRule type="cellIs" dxfId="187" priority="207" operator="greaterThan">
      <formula>0</formula>
    </cfRule>
    <cfRule type="cellIs" dxfId="186" priority="208" operator="greaterThan">
      <formula>0</formula>
    </cfRule>
    <cfRule type="cellIs" dxfId="185" priority="209" operator="greaterThan">
      <formula>0</formula>
    </cfRule>
  </conditionalFormatting>
  <conditionalFormatting sqref="I1163">
    <cfRule type="cellIs" dxfId="184" priority="206" operator="greaterThan">
      <formula>0</formula>
    </cfRule>
  </conditionalFormatting>
  <conditionalFormatting sqref="H1016:H1019">
    <cfRule type="cellIs" dxfId="183" priority="203" operator="greaterThan">
      <formula>0</formula>
    </cfRule>
    <cfRule type="cellIs" dxfId="182" priority="204" operator="greaterThan">
      <formula>0</formula>
    </cfRule>
    <cfRule type="cellIs" dxfId="181" priority="205" operator="greaterThan">
      <formula>0</formula>
    </cfRule>
  </conditionalFormatting>
  <conditionalFormatting sqref="I1016:I1019">
    <cfRule type="cellIs" dxfId="180" priority="202" operator="greaterThan">
      <formula>0</formula>
    </cfRule>
  </conditionalFormatting>
  <conditionalFormatting sqref="H1021">
    <cfRule type="cellIs" dxfId="179" priority="199" operator="greaterThan">
      <formula>0</formula>
    </cfRule>
    <cfRule type="cellIs" dxfId="178" priority="200" operator="greaterThan">
      <formula>0</formula>
    </cfRule>
    <cfRule type="cellIs" dxfId="177" priority="201" operator="greaterThan">
      <formula>0</formula>
    </cfRule>
  </conditionalFormatting>
  <conditionalFormatting sqref="I1021">
    <cfRule type="cellIs" dxfId="176" priority="198" operator="greaterThan">
      <formula>0</formula>
    </cfRule>
  </conditionalFormatting>
  <conditionalFormatting sqref="I1020">
    <cfRule type="cellIs" dxfId="175" priority="194" operator="greaterThan">
      <formula>0</formula>
    </cfRule>
  </conditionalFormatting>
  <conditionalFormatting sqref="H1020">
    <cfRule type="cellIs" dxfId="174" priority="195" operator="greaterThan">
      <formula>0</formula>
    </cfRule>
    <cfRule type="cellIs" dxfId="173" priority="196" operator="greaterThan">
      <formula>0</formula>
    </cfRule>
    <cfRule type="cellIs" dxfId="172" priority="197" operator="greaterThan">
      <formula>0</formula>
    </cfRule>
  </conditionalFormatting>
  <conditionalFormatting sqref="H1022:H1024">
    <cfRule type="cellIs" dxfId="171" priority="191" operator="greaterThan">
      <formula>0</formula>
    </cfRule>
    <cfRule type="cellIs" dxfId="170" priority="192" operator="greaterThan">
      <formula>0</formula>
    </cfRule>
    <cfRule type="cellIs" dxfId="169" priority="193" operator="greaterThan">
      <formula>0</formula>
    </cfRule>
  </conditionalFormatting>
  <conditionalFormatting sqref="I1022:I1024">
    <cfRule type="cellIs" dxfId="168" priority="190" operator="greaterThan">
      <formula>0</formula>
    </cfRule>
  </conditionalFormatting>
  <conditionalFormatting sqref="H1026">
    <cfRule type="cellIs" dxfId="167" priority="187" operator="greaterThan">
      <formula>0</formula>
    </cfRule>
    <cfRule type="cellIs" dxfId="166" priority="188" operator="greaterThan">
      <formula>0</formula>
    </cfRule>
    <cfRule type="cellIs" dxfId="165" priority="189" operator="greaterThan">
      <formula>0</formula>
    </cfRule>
  </conditionalFormatting>
  <conditionalFormatting sqref="I1026">
    <cfRule type="cellIs" dxfId="164" priority="186" operator="greaterThan">
      <formula>0</formula>
    </cfRule>
  </conditionalFormatting>
  <conditionalFormatting sqref="I1025">
    <cfRule type="cellIs" dxfId="163" priority="182" operator="greaterThan">
      <formula>0</formula>
    </cfRule>
  </conditionalFormatting>
  <conditionalFormatting sqref="H1025">
    <cfRule type="cellIs" dxfId="162" priority="183" operator="greaterThan">
      <formula>0</formula>
    </cfRule>
    <cfRule type="cellIs" dxfId="161" priority="184" operator="greaterThan">
      <formula>0</formula>
    </cfRule>
    <cfRule type="cellIs" dxfId="160" priority="185" operator="greaterThan">
      <formula>0</formula>
    </cfRule>
  </conditionalFormatting>
  <conditionalFormatting sqref="H1027:H1029">
    <cfRule type="cellIs" dxfId="159" priority="179" operator="greaterThan">
      <formula>0</formula>
    </cfRule>
    <cfRule type="cellIs" dxfId="158" priority="180" operator="greaterThan">
      <formula>0</formula>
    </cfRule>
    <cfRule type="cellIs" dxfId="157" priority="181" operator="greaterThan">
      <formula>0</formula>
    </cfRule>
  </conditionalFormatting>
  <conditionalFormatting sqref="I1027:I1029">
    <cfRule type="cellIs" dxfId="156" priority="178" operator="greaterThan">
      <formula>0</formula>
    </cfRule>
  </conditionalFormatting>
  <conditionalFormatting sqref="H1031">
    <cfRule type="cellIs" dxfId="155" priority="175" operator="greaterThan">
      <formula>0</formula>
    </cfRule>
    <cfRule type="cellIs" dxfId="154" priority="176" operator="greaterThan">
      <formula>0</formula>
    </cfRule>
    <cfRule type="cellIs" dxfId="153" priority="177" operator="greaterThan">
      <formula>0</formula>
    </cfRule>
  </conditionalFormatting>
  <conditionalFormatting sqref="I1031">
    <cfRule type="cellIs" dxfId="152" priority="174" operator="greaterThan">
      <formula>0</formula>
    </cfRule>
  </conditionalFormatting>
  <conditionalFormatting sqref="I1030">
    <cfRule type="cellIs" dxfId="151" priority="170" operator="greaterThan">
      <formula>0</formula>
    </cfRule>
  </conditionalFormatting>
  <conditionalFormatting sqref="H1030">
    <cfRule type="cellIs" dxfId="150" priority="171" operator="greaterThan">
      <formula>0</formula>
    </cfRule>
    <cfRule type="cellIs" dxfId="149" priority="172" operator="greaterThan">
      <formula>0</formula>
    </cfRule>
    <cfRule type="cellIs" dxfId="148" priority="173" operator="greaterThan">
      <formula>0</formula>
    </cfRule>
  </conditionalFormatting>
  <conditionalFormatting sqref="H1032:H1034">
    <cfRule type="cellIs" dxfId="147" priority="167" operator="greaterThan">
      <formula>0</formula>
    </cfRule>
    <cfRule type="cellIs" dxfId="146" priority="168" operator="greaterThan">
      <formula>0</formula>
    </cfRule>
    <cfRule type="cellIs" dxfId="145" priority="169" operator="greaterThan">
      <formula>0</formula>
    </cfRule>
  </conditionalFormatting>
  <conditionalFormatting sqref="I1032:I1034">
    <cfRule type="cellIs" dxfId="144" priority="166" operator="greaterThan">
      <formula>0</formula>
    </cfRule>
  </conditionalFormatting>
  <conditionalFormatting sqref="H1036">
    <cfRule type="cellIs" dxfId="143" priority="163" operator="greaterThan">
      <formula>0</formula>
    </cfRule>
    <cfRule type="cellIs" dxfId="142" priority="164" operator="greaterThan">
      <formula>0</formula>
    </cfRule>
    <cfRule type="cellIs" dxfId="141" priority="165" operator="greaterThan">
      <formula>0</formula>
    </cfRule>
  </conditionalFormatting>
  <conditionalFormatting sqref="I1036">
    <cfRule type="cellIs" dxfId="140" priority="162" operator="greaterThan">
      <formula>0</formula>
    </cfRule>
  </conditionalFormatting>
  <conditionalFormatting sqref="I1035">
    <cfRule type="cellIs" dxfId="139" priority="158" operator="greaterThan">
      <formula>0</formula>
    </cfRule>
  </conditionalFormatting>
  <conditionalFormatting sqref="H1035">
    <cfRule type="cellIs" dxfId="138" priority="159" operator="greaterThan">
      <formula>0</formula>
    </cfRule>
    <cfRule type="cellIs" dxfId="137" priority="160" operator="greaterThan">
      <formula>0</formula>
    </cfRule>
    <cfRule type="cellIs" dxfId="136" priority="161" operator="greaterThan">
      <formula>0</formula>
    </cfRule>
  </conditionalFormatting>
  <conditionalFormatting sqref="H1037:H1040">
    <cfRule type="cellIs" dxfId="135" priority="155" operator="greaterThan">
      <formula>0</formula>
    </cfRule>
    <cfRule type="cellIs" dxfId="134" priority="156" operator="greaterThan">
      <formula>0</formula>
    </cfRule>
    <cfRule type="cellIs" dxfId="133" priority="157" operator="greaterThan">
      <formula>0</formula>
    </cfRule>
  </conditionalFormatting>
  <conditionalFormatting sqref="I1037:I1040">
    <cfRule type="cellIs" dxfId="132" priority="154" operator="greaterThan">
      <formula>0</formula>
    </cfRule>
  </conditionalFormatting>
  <conditionalFormatting sqref="H1042">
    <cfRule type="cellIs" dxfId="131" priority="151" operator="greaterThan">
      <formula>0</formula>
    </cfRule>
    <cfRule type="cellIs" dxfId="130" priority="152" operator="greaterThan">
      <formula>0</formula>
    </cfRule>
    <cfRule type="cellIs" dxfId="129" priority="153" operator="greaterThan">
      <formula>0</formula>
    </cfRule>
  </conditionalFormatting>
  <conditionalFormatting sqref="I1042">
    <cfRule type="cellIs" dxfId="128" priority="150" operator="greaterThan">
      <formula>0</formula>
    </cfRule>
  </conditionalFormatting>
  <conditionalFormatting sqref="I1041">
    <cfRule type="cellIs" dxfId="127" priority="146" operator="greaterThan">
      <formula>0</formula>
    </cfRule>
  </conditionalFormatting>
  <conditionalFormatting sqref="H1041">
    <cfRule type="cellIs" dxfId="126" priority="147" operator="greaterThan">
      <formula>0</formula>
    </cfRule>
    <cfRule type="cellIs" dxfId="125" priority="148" operator="greaterThan">
      <formula>0</formula>
    </cfRule>
    <cfRule type="cellIs" dxfId="124" priority="149" operator="greaterThan">
      <formula>0</formula>
    </cfRule>
  </conditionalFormatting>
  <conditionalFormatting sqref="H1043:H1045">
    <cfRule type="cellIs" dxfId="123" priority="143" operator="greaterThan">
      <formula>0</formula>
    </cfRule>
    <cfRule type="cellIs" dxfId="122" priority="144" operator="greaterThan">
      <formula>0</formula>
    </cfRule>
    <cfRule type="cellIs" dxfId="121" priority="145" operator="greaterThan">
      <formula>0</formula>
    </cfRule>
  </conditionalFormatting>
  <conditionalFormatting sqref="I1043:I1045">
    <cfRule type="cellIs" dxfId="120" priority="142" operator="greaterThan">
      <formula>0</formula>
    </cfRule>
  </conditionalFormatting>
  <conditionalFormatting sqref="H1047">
    <cfRule type="cellIs" dxfId="119" priority="139" operator="greaterThan">
      <formula>0</formula>
    </cfRule>
    <cfRule type="cellIs" dxfId="118" priority="140" operator="greaterThan">
      <formula>0</formula>
    </cfRule>
    <cfRule type="cellIs" dxfId="117" priority="141" operator="greaterThan">
      <formula>0</formula>
    </cfRule>
  </conditionalFormatting>
  <conditionalFormatting sqref="I1047">
    <cfRule type="cellIs" dxfId="116" priority="138" operator="greaterThan">
      <formula>0</formula>
    </cfRule>
  </conditionalFormatting>
  <conditionalFormatting sqref="I1046">
    <cfRule type="cellIs" dxfId="115" priority="134" operator="greaterThan">
      <formula>0</formula>
    </cfRule>
  </conditionalFormatting>
  <conditionalFormatting sqref="H1046">
    <cfRule type="cellIs" dxfId="114" priority="135" operator="greaterThan">
      <formula>0</formula>
    </cfRule>
    <cfRule type="cellIs" dxfId="113" priority="136" operator="greaterThan">
      <formula>0</formula>
    </cfRule>
    <cfRule type="cellIs" dxfId="112" priority="137" operator="greaterThan">
      <formula>0</formula>
    </cfRule>
  </conditionalFormatting>
  <conditionalFormatting sqref="H1048:H1050">
    <cfRule type="cellIs" dxfId="111" priority="131" operator="greaterThan">
      <formula>0</formula>
    </cfRule>
    <cfRule type="cellIs" dxfId="110" priority="132" operator="greaterThan">
      <formula>0</formula>
    </cfRule>
    <cfRule type="cellIs" dxfId="109" priority="133" operator="greaterThan">
      <formula>0</formula>
    </cfRule>
  </conditionalFormatting>
  <conditionalFormatting sqref="I1048:I1050">
    <cfRule type="cellIs" dxfId="108" priority="130" operator="greaterThan">
      <formula>0</formula>
    </cfRule>
  </conditionalFormatting>
  <conditionalFormatting sqref="I1051">
    <cfRule type="cellIs" dxfId="107" priority="122" operator="greaterThan">
      <formula>0</formula>
    </cfRule>
  </conditionalFormatting>
  <conditionalFormatting sqref="H1051">
    <cfRule type="cellIs" dxfId="106" priority="123" operator="greaterThan">
      <formula>0</formula>
    </cfRule>
    <cfRule type="cellIs" dxfId="105" priority="124" operator="greaterThan">
      <formula>0</formula>
    </cfRule>
    <cfRule type="cellIs" dxfId="104" priority="125" operator="greaterThan">
      <formula>0</formula>
    </cfRule>
  </conditionalFormatting>
  <conditionalFormatting sqref="H1052:H1054">
    <cfRule type="cellIs" dxfId="103" priority="119" operator="greaterThan">
      <formula>0</formula>
    </cfRule>
    <cfRule type="cellIs" dxfId="102" priority="120" operator="greaterThan">
      <formula>0</formula>
    </cfRule>
    <cfRule type="cellIs" dxfId="101" priority="121" operator="greaterThan">
      <formula>0</formula>
    </cfRule>
  </conditionalFormatting>
  <conditionalFormatting sqref="I1052:I1054">
    <cfRule type="cellIs" dxfId="100" priority="118" operator="greaterThan">
      <formula>0</formula>
    </cfRule>
  </conditionalFormatting>
  <conditionalFormatting sqref="I1055">
    <cfRule type="cellIs" dxfId="99" priority="110" operator="greaterThan">
      <formula>0</formula>
    </cfRule>
  </conditionalFormatting>
  <conditionalFormatting sqref="H1055">
    <cfRule type="cellIs" dxfId="98" priority="111" operator="greaterThan">
      <formula>0</formula>
    </cfRule>
    <cfRule type="cellIs" dxfId="97" priority="112" operator="greaterThan">
      <formula>0</formula>
    </cfRule>
    <cfRule type="cellIs" dxfId="96" priority="113" operator="greaterThan">
      <formula>0</formula>
    </cfRule>
  </conditionalFormatting>
  <conditionalFormatting sqref="H1368:H1371">
    <cfRule type="cellIs" dxfId="95" priority="107" operator="greaterThan">
      <formula>0</formula>
    </cfRule>
    <cfRule type="cellIs" dxfId="94" priority="108" operator="greaterThan">
      <formula>0</formula>
    </cfRule>
    <cfRule type="cellIs" dxfId="93" priority="109" operator="greaterThan">
      <formula>0</formula>
    </cfRule>
  </conditionalFormatting>
  <conditionalFormatting sqref="I1368:I1371">
    <cfRule type="cellIs" dxfId="92" priority="106" operator="greaterThan">
      <formula>0</formula>
    </cfRule>
  </conditionalFormatting>
  <conditionalFormatting sqref="H1372:H1375">
    <cfRule type="cellIs" dxfId="91" priority="103" operator="greaterThan">
      <formula>0</formula>
    </cfRule>
    <cfRule type="cellIs" dxfId="90" priority="104" operator="greaterThan">
      <formula>0</formula>
    </cfRule>
    <cfRule type="cellIs" dxfId="89" priority="105" operator="greaterThan">
      <formula>0</formula>
    </cfRule>
  </conditionalFormatting>
  <conditionalFormatting sqref="I1372:I1375">
    <cfRule type="cellIs" dxfId="88" priority="102" operator="greaterThan">
      <formula>0</formula>
    </cfRule>
  </conditionalFormatting>
  <conditionalFormatting sqref="H1403">
    <cfRule type="cellIs" dxfId="87" priority="99" operator="greaterThan">
      <formula>0</formula>
    </cfRule>
    <cfRule type="cellIs" dxfId="86" priority="100" operator="greaterThan">
      <formula>0</formula>
    </cfRule>
    <cfRule type="cellIs" dxfId="85" priority="101" operator="greaterThan">
      <formula>0</formula>
    </cfRule>
  </conditionalFormatting>
  <conditionalFormatting sqref="I1403">
    <cfRule type="cellIs" dxfId="84" priority="98" operator="greaterThan">
      <formula>0</formula>
    </cfRule>
  </conditionalFormatting>
  <conditionalFormatting sqref="H1408">
    <cfRule type="cellIs" dxfId="83" priority="95" operator="greaterThan">
      <formula>0</formula>
    </cfRule>
    <cfRule type="cellIs" dxfId="82" priority="96" operator="greaterThan">
      <formula>0</formula>
    </cfRule>
    <cfRule type="cellIs" dxfId="81" priority="97" operator="greaterThan">
      <formula>0</formula>
    </cfRule>
  </conditionalFormatting>
  <conditionalFormatting sqref="I1408">
    <cfRule type="cellIs" dxfId="80" priority="94" operator="greaterThan">
      <formula>0</formula>
    </cfRule>
  </conditionalFormatting>
  <conditionalFormatting sqref="H1413">
    <cfRule type="cellIs" dxfId="79" priority="91" operator="greaterThan">
      <formula>0</formula>
    </cfRule>
    <cfRule type="cellIs" dxfId="78" priority="92" operator="greaterThan">
      <formula>0</formula>
    </cfRule>
    <cfRule type="cellIs" dxfId="77" priority="93" operator="greaterThan">
      <formula>0</formula>
    </cfRule>
  </conditionalFormatting>
  <conditionalFormatting sqref="I1413">
    <cfRule type="cellIs" dxfId="76" priority="90" operator="greaterThan">
      <formula>0</formula>
    </cfRule>
  </conditionalFormatting>
  <conditionalFormatting sqref="H1489:H1492">
    <cfRule type="cellIs" dxfId="75" priority="87" operator="greaterThan">
      <formula>0</formula>
    </cfRule>
    <cfRule type="cellIs" dxfId="74" priority="88" operator="greaterThan">
      <formula>0</formula>
    </cfRule>
    <cfRule type="cellIs" dxfId="73" priority="89" operator="greaterThan">
      <formula>0</formula>
    </cfRule>
  </conditionalFormatting>
  <conditionalFormatting sqref="I1489:I1492">
    <cfRule type="cellIs" dxfId="72" priority="86" operator="greaterThan">
      <formula>0</formula>
    </cfRule>
  </conditionalFormatting>
  <conditionalFormatting sqref="H1493:H1496">
    <cfRule type="cellIs" dxfId="71" priority="83" operator="greaterThan">
      <formula>0</formula>
    </cfRule>
    <cfRule type="cellIs" dxfId="70" priority="84" operator="greaterThan">
      <formula>0</formula>
    </cfRule>
    <cfRule type="cellIs" dxfId="69" priority="85" operator="greaterThan">
      <formula>0</formula>
    </cfRule>
  </conditionalFormatting>
  <conditionalFormatting sqref="I1493:I1496">
    <cfRule type="cellIs" dxfId="68" priority="82" operator="greaterThan">
      <formula>0</formula>
    </cfRule>
  </conditionalFormatting>
  <conditionalFormatting sqref="I1504:I1506">
    <cfRule type="cellIs" dxfId="67" priority="73" operator="greaterThan">
      <formula>0</formula>
    </cfRule>
  </conditionalFormatting>
  <conditionalFormatting sqref="H1504:H1506">
    <cfRule type="cellIs" dxfId="66" priority="74" operator="greaterThan">
      <formula>0</formula>
    </cfRule>
    <cfRule type="cellIs" dxfId="65" priority="75" operator="greaterThan">
      <formula>0</formula>
    </cfRule>
    <cfRule type="cellIs" dxfId="64" priority="76" operator="greaterThan">
      <formula>0</formula>
    </cfRule>
  </conditionalFormatting>
  <conditionalFormatting sqref="I1508:I1510">
    <cfRule type="cellIs" dxfId="63" priority="61" operator="greaterThan">
      <formula>0</formula>
    </cfRule>
  </conditionalFormatting>
  <conditionalFormatting sqref="H1507">
    <cfRule type="cellIs" dxfId="62" priority="66" operator="greaterThan">
      <formula>0</formula>
    </cfRule>
    <cfRule type="cellIs" dxfId="61" priority="67" operator="greaterThan">
      <formula>0</formula>
    </cfRule>
    <cfRule type="cellIs" dxfId="60" priority="68" operator="greaterThan">
      <formula>0</formula>
    </cfRule>
  </conditionalFormatting>
  <conditionalFormatting sqref="I1507">
    <cfRule type="cellIs" dxfId="59" priority="65" operator="greaterThan">
      <formula>0</formula>
    </cfRule>
  </conditionalFormatting>
  <conditionalFormatting sqref="H1508:H1510">
    <cfRule type="cellIs" dxfId="58" priority="62" operator="greaterThan">
      <formula>0</formula>
    </cfRule>
    <cfRule type="cellIs" dxfId="57" priority="63" operator="greaterThan">
      <formula>0</formula>
    </cfRule>
    <cfRule type="cellIs" dxfId="56" priority="64" operator="greaterThan">
      <formula>0</formula>
    </cfRule>
  </conditionalFormatting>
  <conditionalFormatting sqref="H1432">
    <cfRule type="cellIs" dxfId="55" priority="58" operator="greaterThan">
      <formula>0</formula>
    </cfRule>
    <cfRule type="cellIs" dxfId="54" priority="59" operator="greaterThan">
      <formula>0</formula>
    </cfRule>
    <cfRule type="cellIs" dxfId="53" priority="60" operator="greaterThan">
      <formula>0</formula>
    </cfRule>
  </conditionalFormatting>
  <conditionalFormatting sqref="I1432">
    <cfRule type="cellIs" dxfId="52" priority="57" operator="greaterThan">
      <formula>0</formula>
    </cfRule>
  </conditionalFormatting>
  <conditionalFormatting sqref="H1439">
    <cfRule type="cellIs" dxfId="51" priority="54" operator="greaterThan">
      <formula>0</formula>
    </cfRule>
    <cfRule type="cellIs" dxfId="50" priority="55" operator="greaterThan">
      <formula>0</formula>
    </cfRule>
    <cfRule type="cellIs" dxfId="49" priority="56" operator="greaterThan">
      <formula>0</formula>
    </cfRule>
  </conditionalFormatting>
  <conditionalFormatting sqref="I1439">
    <cfRule type="cellIs" dxfId="48" priority="53" operator="greaterThan">
      <formula>0</formula>
    </cfRule>
  </conditionalFormatting>
  <conditionalFormatting sqref="I1454">
    <cfRule type="cellIs" dxfId="47" priority="49" operator="greaterThan">
      <formula>0</formula>
    </cfRule>
  </conditionalFormatting>
  <conditionalFormatting sqref="H1454">
    <cfRule type="cellIs" dxfId="46" priority="50" operator="greaterThan">
      <formula>0</formula>
    </cfRule>
    <cfRule type="cellIs" dxfId="45" priority="51" operator="greaterThan">
      <formula>0</formula>
    </cfRule>
    <cfRule type="cellIs" dxfId="44" priority="52" operator="greaterThan">
      <formula>0</formula>
    </cfRule>
  </conditionalFormatting>
  <conditionalFormatting sqref="I1463">
    <cfRule type="cellIs" dxfId="43" priority="45" operator="greaterThan">
      <formula>0</formula>
    </cfRule>
  </conditionalFormatting>
  <conditionalFormatting sqref="H1463">
    <cfRule type="cellIs" dxfId="42" priority="46" operator="greaterThan">
      <formula>0</formula>
    </cfRule>
    <cfRule type="cellIs" dxfId="41" priority="47" operator="greaterThan">
      <formula>0</formula>
    </cfRule>
    <cfRule type="cellIs" dxfId="40" priority="48" operator="greaterThan">
      <formula>0</formula>
    </cfRule>
  </conditionalFormatting>
  <conditionalFormatting sqref="I1382">
    <cfRule type="cellIs" dxfId="39" priority="41" operator="greaterThan">
      <formula>0</formula>
    </cfRule>
  </conditionalFormatting>
  <conditionalFormatting sqref="H1382">
    <cfRule type="cellIs" dxfId="38" priority="42" operator="greaterThan">
      <formula>0</formula>
    </cfRule>
    <cfRule type="cellIs" dxfId="37" priority="43" operator="greaterThan">
      <formula>0</formula>
    </cfRule>
    <cfRule type="cellIs" dxfId="36" priority="44" operator="greaterThan">
      <formula>0</formula>
    </cfRule>
  </conditionalFormatting>
  <conditionalFormatting sqref="I1389">
    <cfRule type="cellIs" dxfId="35" priority="37" operator="greaterThan">
      <formula>0</formula>
    </cfRule>
  </conditionalFormatting>
  <conditionalFormatting sqref="H1389">
    <cfRule type="cellIs" dxfId="34" priority="38" operator="greaterThan">
      <formula>0</formula>
    </cfRule>
    <cfRule type="cellIs" dxfId="33" priority="39" operator="greaterThan">
      <formula>0</formula>
    </cfRule>
    <cfRule type="cellIs" dxfId="32" priority="40" operator="greaterThan">
      <formula>0</formula>
    </cfRule>
  </conditionalFormatting>
  <conditionalFormatting sqref="H1164:H1166">
    <cfRule type="cellIs" dxfId="31" priority="34" operator="greaterThan">
      <formula>0</formula>
    </cfRule>
    <cfRule type="cellIs" dxfId="30" priority="35" operator="greaterThan">
      <formula>0</formula>
    </cfRule>
    <cfRule type="cellIs" dxfId="29" priority="36" operator="greaterThan">
      <formula>0</formula>
    </cfRule>
  </conditionalFormatting>
  <conditionalFormatting sqref="I1164:I1166">
    <cfRule type="cellIs" dxfId="28" priority="33" operator="greaterThan">
      <formula>0</formula>
    </cfRule>
  </conditionalFormatting>
  <conditionalFormatting sqref="H1167">
    <cfRule type="cellIs" dxfId="27" priority="26" operator="greaterThan">
      <formula>0</formula>
    </cfRule>
    <cfRule type="cellIs" dxfId="26" priority="27" operator="greaterThan">
      <formula>0</formula>
    </cfRule>
    <cfRule type="cellIs" dxfId="25" priority="28" operator="greaterThan">
      <formula>0</formula>
    </cfRule>
  </conditionalFormatting>
  <conditionalFormatting sqref="I1167">
    <cfRule type="cellIs" dxfId="24" priority="25" operator="greaterThan">
      <formula>0</formula>
    </cfRule>
  </conditionalFormatting>
  <conditionalFormatting sqref="I1513:I1515">
    <cfRule type="cellIs" dxfId="23" priority="21" operator="greaterThan">
      <formula>0</formula>
    </cfRule>
  </conditionalFormatting>
  <conditionalFormatting sqref="H1513:H1515">
    <cfRule type="cellIs" dxfId="22" priority="22" operator="greaterThan">
      <formula>0</formula>
    </cfRule>
    <cfRule type="cellIs" dxfId="21" priority="23" operator="greaterThan">
      <formula>0</formula>
    </cfRule>
    <cfRule type="cellIs" dxfId="20" priority="24" operator="greaterThan">
      <formula>0</formula>
    </cfRule>
  </conditionalFormatting>
  <conditionalFormatting sqref="H1529">
    <cfRule type="cellIs" dxfId="19" priority="18" operator="greaterThan">
      <formula>0</formula>
    </cfRule>
    <cfRule type="cellIs" dxfId="18" priority="19" operator="greaterThan">
      <formula>0</formula>
    </cfRule>
    <cfRule type="cellIs" dxfId="17" priority="20" operator="greaterThan">
      <formula>0</formula>
    </cfRule>
  </conditionalFormatting>
  <conditionalFormatting sqref="I1529:I1530">
    <cfRule type="cellIs" dxfId="16" priority="17" operator="greaterThan">
      <formula>0</formula>
    </cfRule>
  </conditionalFormatting>
  <conditionalFormatting sqref="H1532">
    <cfRule type="cellIs" dxfId="15" priority="14" operator="greaterThan">
      <formula>0</formula>
    </cfRule>
    <cfRule type="cellIs" dxfId="14" priority="15" operator="greaterThan">
      <formula>0</formula>
    </cfRule>
    <cfRule type="cellIs" dxfId="13" priority="16" operator="greaterThan">
      <formula>0</formula>
    </cfRule>
  </conditionalFormatting>
  <conditionalFormatting sqref="I1532">
    <cfRule type="cellIs" dxfId="12" priority="13" operator="greaterThan">
      <formula>0</formula>
    </cfRule>
  </conditionalFormatting>
  <conditionalFormatting sqref="H1402">
    <cfRule type="cellIs" dxfId="11" priority="10" operator="greaterThan">
      <formula>0</formula>
    </cfRule>
    <cfRule type="cellIs" dxfId="10" priority="11" operator="greaterThan">
      <formula>0</formula>
    </cfRule>
    <cfRule type="cellIs" dxfId="9" priority="12" operator="greaterThan">
      <formula>0</formula>
    </cfRule>
  </conditionalFormatting>
  <conditionalFormatting sqref="I1402">
    <cfRule type="cellIs" dxfId="8" priority="9" operator="greaterThan">
      <formula>0</formula>
    </cfRule>
  </conditionalFormatting>
  <conditionalFormatting sqref="H1407">
    <cfRule type="cellIs" dxfId="7" priority="6" operator="greaterThan">
      <formula>0</formula>
    </cfRule>
    <cfRule type="cellIs" dxfId="6" priority="7" operator="greaterThan">
      <formula>0</formula>
    </cfRule>
    <cfRule type="cellIs" dxfId="5" priority="8" operator="greaterThan">
      <formula>0</formula>
    </cfRule>
  </conditionalFormatting>
  <conditionalFormatting sqref="I1407">
    <cfRule type="cellIs" dxfId="4" priority="5" operator="greaterThan">
      <formula>0</formula>
    </cfRule>
  </conditionalFormatting>
  <conditionalFormatting sqref="H1412">
    <cfRule type="cellIs" dxfId="3" priority="2" operator="greaterThan">
      <formula>0</formula>
    </cfRule>
    <cfRule type="cellIs" dxfId="2" priority="3" operator="greaterThan">
      <formula>0</formula>
    </cfRule>
    <cfRule type="cellIs" dxfId="1" priority="4" operator="greaterThan">
      <formula>0</formula>
    </cfRule>
  </conditionalFormatting>
  <conditionalFormatting sqref="I1412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SuperUser</dc:creator>
  <cp:lastModifiedBy>SuperUser</cp:lastModifiedBy>
  <dcterms:created xsi:type="dcterms:W3CDTF">2023-01-29T07:57:06Z</dcterms:created>
  <dcterms:modified xsi:type="dcterms:W3CDTF">2024-07-29T09:47:08Z</dcterms:modified>
</cp:coreProperties>
</file>